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205" activeTab="1"/>
  </bookViews>
  <sheets>
    <sheet name="пфхд" sheetId="1" r:id="rId1"/>
    <sheet name="расчеты" sheetId="2" r:id="rId2"/>
  </sheets>
  <calcPr calcId="144525" refMode="R1C1"/>
</workbook>
</file>

<file path=xl/calcChain.xml><?xml version="1.0" encoding="utf-8"?>
<calcChain xmlns="http://schemas.openxmlformats.org/spreadsheetml/2006/main">
  <c r="H72" i="2" l="1"/>
  <c r="J70" i="2"/>
  <c r="I70" i="2"/>
  <c r="H70" i="2"/>
  <c r="H69" i="2"/>
  <c r="E69" i="2"/>
  <c r="J68" i="2"/>
  <c r="H68" i="2"/>
  <c r="E68" i="2"/>
  <c r="J67" i="2"/>
  <c r="H67" i="2"/>
  <c r="E67" i="2"/>
  <c r="J66" i="2"/>
  <c r="H66" i="2"/>
  <c r="E66" i="2"/>
  <c r="J65" i="2"/>
  <c r="H65" i="2"/>
  <c r="E65" i="2"/>
  <c r="J64" i="2"/>
  <c r="H64" i="2"/>
  <c r="E64" i="2"/>
  <c r="J63" i="2"/>
  <c r="H63" i="2"/>
  <c r="E63" i="2"/>
  <c r="J62" i="2"/>
  <c r="H62" i="2"/>
  <c r="E62" i="2"/>
  <c r="J61" i="2"/>
  <c r="J60" i="2" s="1"/>
  <c r="H61" i="2"/>
  <c r="E61" i="2"/>
  <c r="I60" i="2"/>
  <c r="G60" i="2"/>
  <c r="G71" i="2" s="1"/>
  <c r="G73" i="2" s="1"/>
  <c r="F60" i="2"/>
  <c r="F71" i="2" s="1"/>
  <c r="E60" i="2"/>
  <c r="D60" i="2"/>
  <c r="J59" i="2"/>
  <c r="I59" i="2"/>
  <c r="H59" i="2"/>
  <c r="J58" i="2"/>
  <c r="I58" i="2"/>
  <c r="H58" i="2"/>
  <c r="J57" i="2"/>
  <c r="J56" i="2" s="1"/>
  <c r="I57" i="2"/>
  <c r="H57" i="2"/>
  <c r="I56" i="2"/>
  <c r="G56" i="2"/>
  <c r="F56" i="2"/>
  <c r="H56" i="2" s="1"/>
  <c r="E56" i="2"/>
  <c r="D56" i="2"/>
  <c r="H55" i="2"/>
  <c r="E55" i="2"/>
  <c r="H54" i="2"/>
  <c r="E54" i="2"/>
  <c r="I54" i="2" s="1"/>
  <c r="J54" i="2" s="1"/>
  <c r="H53" i="2"/>
  <c r="E53" i="2"/>
  <c r="I53" i="2" s="1"/>
  <c r="J52" i="2"/>
  <c r="H52" i="2"/>
  <c r="E52" i="2"/>
  <c r="G51" i="2"/>
  <c r="F51" i="2"/>
  <c r="H51" i="2" s="1"/>
  <c r="E51" i="2"/>
  <c r="D51" i="2"/>
  <c r="H50" i="2"/>
  <c r="E50" i="2"/>
  <c r="E49" i="2"/>
  <c r="J48" i="2"/>
  <c r="H48" i="2"/>
  <c r="E48" i="2"/>
  <c r="J47" i="2"/>
  <c r="H47" i="2"/>
  <c r="E47" i="2"/>
  <c r="J46" i="2"/>
  <c r="H46" i="2"/>
  <c r="E46" i="2"/>
  <c r="J45" i="2"/>
  <c r="H45" i="2"/>
  <c r="E45" i="2"/>
  <c r="J44" i="2"/>
  <c r="H44" i="2"/>
  <c r="E44" i="2"/>
  <c r="J43" i="2"/>
  <c r="H43" i="2"/>
  <c r="E43" i="2"/>
  <c r="J42" i="2"/>
  <c r="H42" i="2"/>
  <c r="E42" i="2"/>
  <c r="J41" i="2"/>
  <c r="J40" i="2" s="1"/>
  <c r="H41" i="2"/>
  <c r="E41" i="2"/>
  <c r="E40" i="2" s="1"/>
  <c r="I40" i="2"/>
  <c r="G40" i="2"/>
  <c r="H40" i="2" s="1"/>
  <c r="F40" i="2"/>
  <c r="D40" i="2"/>
  <c r="J39" i="2"/>
  <c r="H39" i="2"/>
  <c r="E39" i="2"/>
  <c r="J38" i="2"/>
  <c r="H38" i="2"/>
  <c r="E38" i="2"/>
  <c r="J37" i="2"/>
  <c r="H37" i="2"/>
  <c r="E37" i="2"/>
  <c r="J36" i="2"/>
  <c r="H36" i="2"/>
  <c r="E36" i="2"/>
  <c r="J35" i="2"/>
  <c r="H35" i="2"/>
  <c r="E35" i="2"/>
  <c r="J34" i="2"/>
  <c r="H34" i="2"/>
  <c r="E34" i="2"/>
  <c r="J33" i="2"/>
  <c r="H33" i="2"/>
  <c r="E33" i="2"/>
  <c r="J32" i="2"/>
  <c r="H32" i="2"/>
  <c r="E32" i="2"/>
  <c r="J31" i="2"/>
  <c r="H31" i="2"/>
  <c r="E31" i="2"/>
  <c r="J30" i="2"/>
  <c r="H30" i="2"/>
  <c r="H28" i="2" s="1"/>
  <c r="E30" i="2"/>
  <c r="J29" i="2"/>
  <c r="J28" i="2" s="1"/>
  <c r="H29" i="2"/>
  <c r="E29" i="2"/>
  <c r="I28" i="2"/>
  <c r="G28" i="2"/>
  <c r="F28" i="2"/>
  <c r="E28" i="2"/>
  <c r="D28" i="2"/>
  <c r="H27" i="2"/>
  <c r="E27" i="2"/>
  <c r="I27" i="2" s="1"/>
  <c r="J27" i="2" s="1"/>
  <c r="D27" i="2"/>
  <c r="H26" i="2"/>
  <c r="E26" i="2"/>
  <c r="D26" i="2" s="1"/>
  <c r="J25" i="2"/>
  <c r="I25" i="2"/>
  <c r="H25" i="2"/>
  <c r="E25" i="2"/>
  <c r="D25" i="2"/>
  <c r="I24" i="2"/>
  <c r="J24" i="2" s="1"/>
  <c r="H24" i="2"/>
  <c r="E24" i="2"/>
  <c r="D24" i="2" s="1"/>
  <c r="H23" i="2"/>
  <c r="E23" i="2"/>
  <c r="I23" i="2" s="1"/>
  <c r="J23" i="2" s="1"/>
  <c r="D23" i="2"/>
  <c r="H22" i="2"/>
  <c r="E22" i="2"/>
  <c r="E21" i="2" s="1"/>
  <c r="H21" i="2"/>
  <c r="G21" i="2"/>
  <c r="F21" i="2"/>
  <c r="I20" i="2"/>
  <c r="J20" i="2" s="1"/>
  <c r="H20" i="2"/>
  <c r="J19" i="2"/>
  <c r="I19" i="2"/>
  <c r="H19" i="2"/>
  <c r="I18" i="2"/>
  <c r="J18" i="2" s="1"/>
  <c r="H18" i="2"/>
  <c r="D18" i="2"/>
  <c r="I17" i="2"/>
  <c r="J17" i="2" s="1"/>
  <c r="J14" i="2" s="1"/>
  <c r="H17" i="2"/>
  <c r="D17" i="2"/>
  <c r="J16" i="2"/>
  <c r="H16" i="2"/>
  <c r="E16" i="2"/>
  <c r="J15" i="2"/>
  <c r="I15" i="2"/>
  <c r="H15" i="2"/>
  <c r="E15" i="2"/>
  <c r="H14" i="2"/>
  <c r="G14" i="2"/>
  <c r="F14" i="2"/>
  <c r="E14" i="2"/>
  <c r="D14" i="2"/>
  <c r="G13" i="2"/>
  <c r="H13" i="2" s="1"/>
  <c r="J12" i="2"/>
  <c r="I12" i="2"/>
  <c r="H12" i="2"/>
  <c r="E12" i="2"/>
  <c r="D12" i="2"/>
  <c r="J11" i="2"/>
  <c r="H11" i="2"/>
  <c r="E11" i="2"/>
  <c r="D11" i="2"/>
  <c r="I10" i="2"/>
  <c r="J10" i="2" s="1"/>
  <c r="H10" i="2"/>
  <c r="E10" i="2"/>
  <c r="D10" i="2" s="1"/>
  <c r="J9" i="2"/>
  <c r="H9" i="2"/>
  <c r="E9" i="2"/>
  <c r="D9" i="2" s="1"/>
  <c r="G8" i="2"/>
  <c r="F8" i="2"/>
  <c r="H8" i="2" s="1"/>
  <c r="G7" i="2"/>
  <c r="E7" i="2" s="1"/>
  <c r="I7" i="2" s="1"/>
  <c r="J7" i="2" s="1"/>
  <c r="D8" i="2" l="1"/>
  <c r="J53" i="2"/>
  <c r="J51" i="2" s="1"/>
  <c r="I51" i="2"/>
  <c r="E71" i="2"/>
  <c r="E73" i="2" s="1"/>
  <c r="J8" i="2"/>
  <c r="F73" i="2"/>
  <c r="H73" i="2" s="1"/>
  <c r="H71" i="2"/>
  <c r="I22" i="2"/>
  <c r="I26" i="2"/>
  <c r="J26" i="2" s="1"/>
  <c r="H7" i="2"/>
  <c r="E8" i="2"/>
  <c r="I8" i="2"/>
  <c r="E13" i="2"/>
  <c r="I13" i="2" s="1"/>
  <c r="J13" i="2" s="1"/>
  <c r="D22" i="2"/>
  <c r="D21" i="2" s="1"/>
  <c r="D71" i="2" s="1"/>
  <c r="D73" i="2" s="1"/>
  <c r="H60" i="2"/>
  <c r="I14" i="2"/>
  <c r="DS32" i="1"/>
  <c r="I21" i="2" l="1"/>
  <c r="I71" i="2" s="1"/>
  <c r="I73" i="2" s="1"/>
  <c r="J22" i="2"/>
  <c r="J21" i="2" s="1"/>
  <c r="J71" i="2" s="1"/>
  <c r="J73" i="2" s="1"/>
  <c r="ES75" i="1"/>
  <c r="EF86" i="1" l="1"/>
  <c r="DS27" i="1" l="1"/>
  <c r="FF75" i="1" l="1"/>
  <c r="EF77" i="1"/>
  <c r="ES87" i="1" l="1"/>
  <c r="ES86" i="1" s="1"/>
  <c r="ES36" i="1" l="1"/>
  <c r="ES37" i="1"/>
  <c r="ES35" i="1"/>
  <c r="ES49" i="1"/>
  <c r="ES54" i="1"/>
  <c r="ES39" i="1"/>
  <c r="ES44" i="1"/>
  <c r="ES47" i="1"/>
  <c r="ES48" i="1"/>
  <c r="ES51" i="1"/>
  <c r="ES56" i="1"/>
  <c r="ES38" i="1"/>
  <c r="EF40" i="1"/>
  <c r="ES40" i="1" s="1"/>
  <c r="EF41" i="1"/>
  <c r="ES41" i="1" s="1"/>
  <c r="EF45" i="1"/>
  <c r="ES45" i="1" s="1"/>
  <c r="ES52" i="1" l="1"/>
  <c r="EF32" i="1"/>
  <c r="EF31" i="1" s="1"/>
  <c r="EF74" i="1"/>
  <c r="EF73" i="1" s="1"/>
  <c r="ES46" i="1"/>
  <c r="ES74" i="1" s="1"/>
  <c r="ES34" i="1"/>
  <c r="ES73" i="1" l="1"/>
  <c r="FF73" i="1" s="1"/>
  <c r="FF74" i="1"/>
  <c r="ES32" i="1"/>
  <c r="ES31" i="1" s="1"/>
  <c r="ES27" i="1" s="1"/>
  <c r="EF27" i="1"/>
  <c r="EF69" i="1"/>
  <c r="EF90" i="1" s="1"/>
  <c r="EF89" i="1" s="1"/>
  <c r="ES69" i="1"/>
  <c r="ES89" i="1" l="1"/>
  <c r="ES91" i="1"/>
  <c r="FF69" i="1"/>
  <c r="FF92" i="1" s="1"/>
  <c r="FF89" i="1"/>
</calcChain>
</file>

<file path=xl/sharedStrings.xml><?xml version="1.0" encoding="utf-8"?>
<sst xmlns="http://schemas.openxmlformats.org/spreadsheetml/2006/main" count="450" uniqueCount="282">
  <si>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</si>
  <si>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</si>
  <si>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</si>
  <si>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</si>
  <si>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</si>
  <si>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</si>
  <si>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</si>
  <si>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</si>
  <si>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</si>
  <si>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</si>
  <si>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МКУ "Отдел образования администрации Первомайского района Оренбургской области"</t>
  </si>
  <si>
    <t>глава по БК</t>
  </si>
  <si>
    <t>071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</si>
  <si>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</si>
  <si>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</si>
  <si>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</si>
  <si>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</si>
  <si>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</si>
  <si>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</si>
  <si>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</si>
  <si>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</si>
  <si>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</si>
  <si>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</si>
  <si>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</si>
  <si>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</si>
  <si>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</si>
  <si>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</si>
  <si>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</si>
  <si>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</si>
  <si>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</si>
  <si>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</si>
  <si>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</si>
  <si>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</si>
  <si>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</si>
  <si>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</si>
  <si>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</si>
  <si>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</si>
  <si>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</si>
  <si>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</si>
  <si>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</si>
  <si>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</si>
  <si>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</si>
  <si>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</si>
  <si>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</si>
  <si>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</si>
  <si>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</si>
  <si>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1410</t>
  </si>
  <si>
    <t>150</t>
  </si>
  <si>
    <t>152</t>
  </si>
  <si>
    <t>130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</si>
  <si>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</si>
  <si>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</si>
  <si>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</si>
  <si>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Расходы, всего</t>
  </si>
  <si>
    <t>2000</t>
  </si>
  <si>
    <t>взносы по обязательному социальному страхованию на выплаты по оплате труда</t>
  </si>
  <si>
    <t>2141</t>
  </si>
  <si>
    <t>119</t>
  </si>
  <si>
    <t>213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</si>
  <si>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</si>
  <si>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</si>
  <si>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</si>
  <si>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</si>
  <si>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налог на имущество организаций и земельный налог</t>
  </si>
  <si>
    <t>2310</t>
  </si>
  <si>
    <t>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</si>
  <si>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</si>
  <si>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</si>
  <si>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</si>
  <si>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</si>
  <si>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</si>
  <si>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</si>
  <si>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</si>
  <si>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2640</t>
  </si>
  <si>
    <t>244</t>
  </si>
  <si>
    <t>221</t>
  </si>
  <si>
    <t>223</t>
  </si>
  <si>
    <t>225</t>
  </si>
  <si>
    <t>226</t>
  </si>
  <si>
    <t>310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</si>
  <si>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</si>
  <si>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</si>
  <si>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</si>
  <si>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</si>
  <si>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</si>
  <si>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</si>
  <si>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</si>
  <si>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</si>
  <si>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</si>
  <si>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</si>
  <si>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</si>
  <si>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</si>
  <si>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</si>
  <si>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</si>
  <si>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</si>
  <si>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</si>
  <si>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</si>
  <si>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</si>
  <si>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(первый год планового периода)</t>
  </si>
  <si>
    <t>(второй год планового периода)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</si>
  <si>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</si>
  <si>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</si>
  <si>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</si>
  <si>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</si>
  <si>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</si>
  <si>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</si>
  <si>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</si>
  <si>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</si>
  <si>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</si>
  <si>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</si>
  <si>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</si>
  <si>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</si>
  <si>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</si>
  <si>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</si>
  <si>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</si>
  <si>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</si>
  <si>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</si>
  <si>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</si>
  <si>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</si>
  <si>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</si>
  <si>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</si>
  <si>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</si>
  <si>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</si>
  <si>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</si>
  <si>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</si>
  <si>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</si>
  <si>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</si>
  <si>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</si>
  <si>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</si>
  <si>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</si>
  <si>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</si>
  <si>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</si>
  <si>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</si>
  <si>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</si>
  <si>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</si>
  <si>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</si>
  <si>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</si>
  <si>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</si>
  <si>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</si>
  <si>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</si>
  <si>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</si>
  <si>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</si>
  <si>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</si>
  <si>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</si>
  <si>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</si>
  <si>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</si>
  <si>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</si>
  <si>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</si>
  <si>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</si>
  <si>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</si>
  <si>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</si>
  <si>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</si>
  <si>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</si>
  <si>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</si>
  <si>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</si>
  <si>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</si>
  <si>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(телефон)</t>
  </si>
  <si>
    <t>СОГЛАСОВАНО</t>
  </si>
  <si>
    <t>Начальник МКУ "Отдел образования администрации Первомайского района Оренбургской области"</t>
  </si>
  <si>
    <t>(наименование должности уполномоченного лица органа-учредителя)</t>
  </si>
  <si>
    <t>8(35348) 3-15-07</t>
  </si>
  <si>
    <t>Заведующий</t>
  </si>
  <si>
    <t xml:space="preserve"> </t>
  </si>
  <si>
    <t>Расходы на прочую закупку товаров, услуги связи</t>
  </si>
  <si>
    <t>Расходы на прочую закупку товаров, коммунальные услуги</t>
  </si>
  <si>
    <t>Расходы на прочую закупку товаров, услуги по содержанию имущества</t>
  </si>
  <si>
    <t>Расходы на прочую закупку товаров, прочие работы, услуги</t>
  </si>
  <si>
    <t>Расходы на прочую закупку товаров, основные средства</t>
  </si>
  <si>
    <t>оплата за первые три дня пособий нетрудоспособности, НДФЛ</t>
  </si>
  <si>
    <t>проезд, проживание в командировках</t>
  </si>
  <si>
    <t>компенсационная выплата по уходу за ребенком до 3-х лет, выходное пособие в связи с ликвидацией организаций или сокращением численности или штата работников организаций</t>
  </si>
  <si>
    <t>Расходы на прочую закупку товаров, увеличение стоимости прочих оборотных запасов (материалов)</t>
  </si>
  <si>
    <t>4.1</t>
  </si>
  <si>
    <t>Расходы на прочую закупку товаров, услуги по проезду</t>
  </si>
  <si>
    <t>Расходы на прочую закупку товаров, увеличение стоимости строительных материалов</t>
  </si>
  <si>
    <t>Расходы на прочую закупку товаров, увеличение стоимости ГСМ</t>
  </si>
  <si>
    <t>целевые субсидии</t>
  </si>
  <si>
    <t>Расходы на прочую закупку товаров, увеличение стоимости продуктов питания</t>
  </si>
  <si>
    <t>Расходы на закупку энергоресурсов, коммунальные услуги</t>
  </si>
  <si>
    <t>Уникальный код</t>
  </si>
  <si>
    <t>4.2</t>
  </si>
  <si>
    <t>на 2024 г.</t>
  </si>
  <si>
    <t>(Фамилия, инициалы)</t>
  </si>
  <si>
    <t>533Ч0263</t>
  </si>
  <si>
    <t>Заведуюший МБДОУ "Детский сад "Березка"</t>
  </si>
  <si>
    <t>МБДОУ "Детский сад "Березка" п.Малый Зайкин</t>
  </si>
  <si>
    <t>Расходы на прочую закупку товаров, увеличение стоимости мягкого инвентаря</t>
  </si>
  <si>
    <t>А.В. Дружинин</t>
  </si>
  <si>
    <t>из них 10.1</t>
  </si>
  <si>
    <t>из них 10.2</t>
  </si>
  <si>
    <t>26430.1</t>
  </si>
  <si>
    <t>26430.2</t>
  </si>
  <si>
    <t>на 2025 г.</t>
  </si>
  <si>
    <t xml:space="preserve">Расходы на прочую закупку товаров, прочие работы, услуги в целях капитального ремонта </t>
  </si>
  <si>
    <t>А.Д. Муканова</t>
  </si>
  <si>
    <t>Ведущий экономист</t>
  </si>
  <si>
    <t>Н.В. Прудникова</t>
  </si>
  <si>
    <t xml:space="preserve"> План финансово-хозяйственной деятельности на 2024 год</t>
  </si>
  <si>
    <t>(на 2024 г. и плановый период 2025 и 2026 годов)</t>
  </si>
  <si>
    <t>на 2026 г.</t>
  </si>
  <si>
    <t>доходы от оказания услуг, работ, компенсации затрат учреждений, прочие</t>
  </si>
  <si>
    <t>Расходы на  закупку товаров, услуги в целях капитального ремонта муниципального имущества</t>
  </si>
  <si>
    <t>09 февраля 2024 г.</t>
  </si>
  <si>
    <t>от 09 февраля 2024 г.</t>
  </si>
  <si>
    <t xml:space="preserve">                                      Расчеты к бюджету 2024 года  </t>
  </si>
  <si>
    <t xml:space="preserve">                 по МБДОУ "Березка" п.Малый-Зайкин</t>
  </si>
  <si>
    <t>№ п/п</t>
  </si>
  <si>
    <t xml:space="preserve">Статья </t>
  </si>
  <si>
    <t>Плановая сумма в год всего</t>
  </si>
  <si>
    <t xml:space="preserve">Утверждено на 2024 год, в т.ч. </t>
  </si>
  <si>
    <t>областной бюджет</t>
  </si>
  <si>
    <t>местный бюджет</t>
  </si>
  <si>
    <t>проверка всего</t>
  </si>
  <si>
    <t>Утверждено на 2025 год</t>
  </si>
  <si>
    <t>Утверждено на 2026 год</t>
  </si>
  <si>
    <t xml:space="preserve">Заработная плата всего </t>
  </si>
  <si>
    <t>Прочие выплаты всего</t>
  </si>
  <si>
    <t>в т.ч - суточные 1*300руб..</t>
  </si>
  <si>
    <t>проживание - 0*1800</t>
  </si>
  <si>
    <t>проездные - 2*900</t>
  </si>
  <si>
    <t xml:space="preserve">метод.литература </t>
  </si>
  <si>
    <t>Начисления на выплаты по оплате труда</t>
  </si>
  <si>
    <t>Услуги связи всего</t>
  </si>
  <si>
    <t>абонентская плата   1*450*12</t>
  </si>
  <si>
    <t>интернет 1*1266*12</t>
  </si>
  <si>
    <t>междугородняя связь</t>
  </si>
  <si>
    <t>Транспортные услуги  всего</t>
  </si>
  <si>
    <t xml:space="preserve">проезд </t>
  </si>
  <si>
    <t xml:space="preserve">транспортные услуги </t>
  </si>
  <si>
    <t>Коммунальные услуги  всего</t>
  </si>
  <si>
    <t xml:space="preserve">теплоэнергия </t>
  </si>
  <si>
    <t>электроэнергия 9700 кВт*9,65</t>
  </si>
  <si>
    <t>водоснабжение 230 куб.м*55,30</t>
  </si>
  <si>
    <t xml:space="preserve">водоотведение </t>
  </si>
  <si>
    <t>ассенизация 20*800</t>
  </si>
  <si>
    <t>газоснабжение 22,48куб.м*8008</t>
  </si>
  <si>
    <t>Работы,услуги по содержанию имущества всего</t>
  </si>
  <si>
    <t>дератизация 350 кв.м. 7400*1,049</t>
  </si>
  <si>
    <t xml:space="preserve">дезинсекция </t>
  </si>
  <si>
    <t>вывоз мусора 9*780,20</t>
  </si>
  <si>
    <t>заключительная дезинфекция</t>
  </si>
  <si>
    <t>содержание оргтехники 4000*1,049</t>
  </si>
  <si>
    <t>ТО газопровода 9500*1,049</t>
  </si>
  <si>
    <t>Проверка систем дымоудаления газовых котельных</t>
  </si>
  <si>
    <t>Эл.прозвонка, энергоаудит 25000*1,049</t>
  </si>
  <si>
    <t xml:space="preserve">тех.обслуживание КТС </t>
  </si>
  <si>
    <t>ТО пожарн.сигнализации, оказ.услуг по ТО КТС 1*2585*12*1,055*1,049</t>
  </si>
  <si>
    <t>прочие договора</t>
  </si>
  <si>
    <t>Прочие работы.услуги</t>
  </si>
  <si>
    <t>Обучение педагогов: 15300*1,055</t>
  </si>
  <si>
    <t xml:space="preserve">Подписка </t>
  </si>
  <si>
    <t>Контроль ТСО 1*214,54*12*1,049</t>
  </si>
  <si>
    <t xml:space="preserve">Пультовая охрана </t>
  </si>
  <si>
    <t>Лабораторный контроль 18900*1,049</t>
  </si>
  <si>
    <t>Медицинские услуги 9*1574</t>
  </si>
  <si>
    <t>Аттестация рабочих мест 9*1200</t>
  </si>
  <si>
    <t xml:space="preserve">прочие услуги (договора) </t>
  </si>
  <si>
    <t>организация питания (продукты-род.плата):  продукты - 17 восп*110руб*170дн = 317 900руб; род.плата- 17*2140*10=210 800 руб</t>
  </si>
  <si>
    <t>услуги организации питания</t>
  </si>
  <si>
    <t>Прочие расходы</t>
  </si>
  <si>
    <t>земельный налог  1912*4</t>
  </si>
  <si>
    <t xml:space="preserve">негативное возд.на окруж.среду </t>
  </si>
  <si>
    <t>налог на имущество</t>
  </si>
  <si>
    <t xml:space="preserve">нотариальные услуги </t>
  </si>
  <si>
    <t>Увеличение стоимости основных средств</t>
  </si>
  <si>
    <t>Приобретение основных средств: компьютер 1*30000=30000руб.,  муз.центр 1*15000=15000,00.,  водонагреватель 1*7000=7000,00.,  утюг 1*1000=1000,00., стенка дет. 2*15000=30000,00., шкаф д/одежды 10*3000=30000,00., стол дет 11*1500=16500,00., стулья  дет.45*200=9000, книжный шкаф3*5000=15000,00., стулья 10*1000=10000,00</t>
  </si>
  <si>
    <t>Приобретение основных средств (наглядное пособие)</t>
  </si>
  <si>
    <t>Учебники, книги</t>
  </si>
  <si>
    <t>Увеличение материальных запасов</t>
  </si>
  <si>
    <t>1728 восп. 17 *117,91</t>
  </si>
  <si>
    <t>медикаменты 17*221,54</t>
  </si>
  <si>
    <t>Прочий хоз.инвентарь 17*352,94</t>
  </si>
  <si>
    <t>Посуда 17*242,64</t>
  </si>
  <si>
    <t>моющие средства 17*309,01</t>
  </si>
  <si>
    <t>мягкий инвентарь 17*313,41</t>
  </si>
  <si>
    <t>Продукты питания 17*180*110</t>
  </si>
  <si>
    <t xml:space="preserve">строительные материалы : цемент, краска, известь, шпатлевка, клей, растворитель, прочие (краны, вентля, гвозди, саморезы, эл.розетки и др.) </t>
  </si>
  <si>
    <t>средства обучения</t>
  </si>
  <si>
    <t>всеобуч</t>
  </si>
  <si>
    <t>Итого</t>
  </si>
  <si>
    <t>Всего</t>
  </si>
  <si>
    <t xml:space="preserve">   Ведущий экономист                                            Н.В. Прудникова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</si>
</sst>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Arial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  <border>
      <left style="mediumDashed">
        <color rgb="FF000000"/>
      </left>
      <right style="mediumDashed">
        <color rgb="FF000000"/>
      </right>
      <top/>
      <bottom style="thin">
        <color rgb="FF000000"/>
      </bottom>
      <diagonal/>
    </border>
    <border>
      <left style="mediumDashed">
        <color rgb="FF000000"/>
      </left>
      <right style="mediumDashed">
        <color rgb="FF000000"/>
      </right>
      <top style="thin">
        <color rgb="FF000000"/>
      </top>
      <bottom/>
      <diagonal/>
    </border>
    <border>
      <left style="mediumDashed">
        <color rgb="FF000000"/>
      </left>
      <right/>
      <top/>
      <bottom style="thin">
        <color rgb="FF000000"/>
      </bottom>
      <diagonal/>
    </border>
    <border>
      <left/>
      <right style="mediumDashed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 style="thin">
        <color rgb="FF000000"/>
      </top>
      <bottom/>
      <diagonal/>
    </border>
    <border>
      <left/>
      <right style="mediumDashed">
        <color rgb="FF000000"/>
      </right>
      <top style="thin">
        <color rgb="FF000000"/>
      </top>
      <bottom/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37" xfId="0" applyBorder="1" applyAlignment="1">
      <alignment horizontal="left"/>
    </xf>
    <xf numFmtId="0" fontId="9" fillId="0" borderId="40" xfId="0" applyFont="1" applyBorder="1" applyAlignment="1">
      <alignment horizontal="center" vertical="top"/>
    </xf>
    <xf numFmtId="0" fontId="4" fillId="0" borderId="41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43" xfId="0" applyFont="1" applyBorder="1" applyAlignment="1">
      <alignment horizontal="center" vertical="top"/>
    </xf>
    <xf numFmtId="0" fontId="9" fillId="0" borderId="44" xfId="0" applyFont="1" applyBorder="1" applyAlignment="1">
      <alignment horizontal="center" vertical="top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12" fillId="0" borderId="7" xfId="0" applyFont="1" applyBorder="1" applyAlignment="1">
      <alignment vertical="top"/>
    </xf>
    <xf numFmtId="0" fontId="13" fillId="0" borderId="0" xfId="0" applyFont="1" applyAlignment="1">
      <alignment horizontal="left"/>
    </xf>
    <xf numFmtId="0" fontId="2" fillId="0" borderId="7" xfId="0" applyFont="1" applyBorder="1" applyAlignment="1">
      <alignment vertical="top"/>
    </xf>
    <xf numFmtId="0" fontId="4" fillId="0" borderId="5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67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72" xfId="0" applyBorder="1" applyAlignment="1">
      <alignment horizontal="left"/>
    </xf>
    <xf numFmtId="0" fontId="15" fillId="0" borderId="7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4" fontId="0" fillId="0" borderId="76" xfId="0" applyNumberFormat="1" applyBorder="1" applyAlignment="1">
      <alignment horizontal="left"/>
    </xf>
    <xf numFmtId="0" fontId="2" fillId="0" borderId="39" xfId="0" applyFont="1" applyBorder="1" applyAlignment="1">
      <alignment horizontal="left" vertical="top"/>
    </xf>
    <xf numFmtId="0" fontId="1" fillId="0" borderId="7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4" fontId="2" fillId="3" borderId="55" xfId="0" applyNumberFormat="1" applyFont="1" applyFill="1" applyBorder="1" applyAlignment="1">
      <alignment horizontal="right"/>
    </xf>
    <xf numFmtId="4" fontId="2" fillId="3" borderId="31" xfId="0" applyNumberFormat="1" applyFont="1" applyFill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68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35" xfId="0" applyFont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4" fillId="0" borderId="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16" fillId="0" borderId="0" xfId="0" applyFont="1" applyFill="1"/>
    <xf numFmtId="0" fontId="17" fillId="0" borderId="67" xfId="0" applyFont="1" applyFill="1" applyBorder="1" applyAlignment="1">
      <alignment wrapText="1"/>
    </xf>
    <xf numFmtId="0" fontId="0" fillId="0" borderId="67" xfId="0" applyFill="1" applyBorder="1"/>
    <xf numFmtId="3" fontId="17" fillId="0" borderId="67" xfId="0" applyNumberFormat="1" applyFont="1" applyFill="1" applyBorder="1" applyAlignment="1">
      <alignment horizontal="center" wrapText="1"/>
    </xf>
    <xf numFmtId="3" fontId="17" fillId="4" borderId="67" xfId="0" applyNumberFormat="1" applyFont="1" applyFill="1" applyBorder="1" applyAlignment="1">
      <alignment horizontal="center" wrapText="1"/>
    </xf>
    <xf numFmtId="0" fontId="16" fillId="0" borderId="67" xfId="0" applyFont="1" applyFill="1" applyBorder="1"/>
    <xf numFmtId="4" fontId="16" fillId="0" borderId="67" xfId="0" applyNumberFormat="1" applyFont="1" applyFill="1" applyBorder="1"/>
    <xf numFmtId="4" fontId="16" fillId="4" borderId="67" xfId="0" applyNumberFormat="1" applyFont="1" applyFill="1" applyBorder="1"/>
    <xf numFmtId="4" fontId="16" fillId="5" borderId="67" xfId="0" applyNumberFormat="1" applyFont="1" applyFill="1" applyBorder="1"/>
    <xf numFmtId="4" fontId="17" fillId="0" borderId="67" xfId="0" applyNumberFormat="1" applyFont="1" applyFill="1" applyBorder="1"/>
    <xf numFmtId="4" fontId="0" fillId="5" borderId="67" xfId="0" applyNumberFormat="1" applyFill="1" applyBorder="1"/>
    <xf numFmtId="0" fontId="17" fillId="0" borderId="67" xfId="0" applyFont="1" applyFill="1" applyBorder="1"/>
    <xf numFmtId="4" fontId="0" fillId="0" borderId="67" xfId="0" applyNumberFormat="1" applyFill="1" applyBorder="1"/>
    <xf numFmtId="4" fontId="0" fillId="4" borderId="67" xfId="0" applyNumberFormat="1" applyFill="1" applyBorder="1"/>
    <xf numFmtId="4" fontId="0" fillId="0" borderId="67" xfId="0" applyNumberFormat="1" applyBorder="1"/>
    <xf numFmtId="4" fontId="18" fillId="0" borderId="67" xfId="0" applyNumberFormat="1" applyFont="1" applyFill="1" applyBorder="1"/>
    <xf numFmtId="0" fontId="17" fillId="0" borderId="67" xfId="0" applyFont="1" applyFill="1" applyBorder="1" applyAlignment="1">
      <alignment vertical="justify" wrapText="1"/>
    </xf>
    <xf numFmtId="4" fontId="0" fillId="0" borderId="67" xfId="0" applyNumberFormat="1" applyFill="1" applyBorder="1" applyAlignment="1">
      <alignment horizontal="right"/>
    </xf>
    <xf numFmtId="4" fontId="17" fillId="4" borderId="67" xfId="0" applyNumberFormat="1" applyFont="1" applyFill="1" applyBorder="1"/>
    <xf numFmtId="3" fontId="0" fillId="0" borderId="67" xfId="0" applyNumberFormat="1" applyFill="1" applyBorder="1"/>
    <xf numFmtId="0" fontId="0" fillId="0" borderId="67" xfId="0" applyFill="1" applyBorder="1" applyAlignment="1">
      <alignment wrapText="1"/>
    </xf>
    <xf numFmtId="0" fontId="0" fillId="0" borderId="80" xfId="0" applyBorder="1" applyAlignment="1">
      <alignment wrapText="1"/>
    </xf>
    <xf numFmtId="0" fontId="17" fillId="0" borderId="80" xfId="0" applyFont="1" applyBorder="1" applyAlignment="1">
      <alignment wrapText="1"/>
    </xf>
    <xf numFmtId="0" fontId="16" fillId="0" borderId="8" xfId="0" applyFont="1" applyFill="1" applyBorder="1" applyAlignment="1">
      <alignment horizontal="right"/>
    </xf>
    <xf numFmtId="4" fontId="16" fillId="0" borderId="8" xfId="0" applyNumberFormat="1" applyFont="1" applyFill="1" applyBorder="1"/>
    <xf numFmtId="4" fontId="17" fillId="0" borderId="8" xfId="0" applyNumberFormat="1" applyFont="1" applyFill="1" applyBorder="1"/>
    <xf numFmtId="4" fontId="17" fillId="0" borderId="0" xfId="0" applyNumberFormat="1" applyFont="1"/>
    <xf numFmtId="3" fontId="0" fillId="0" borderId="8" xfId="0" applyNumberForma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left"/>
    </xf>
    <xf numFmtId="4" fontId="2" fillId="0" borderId="11" xfId="0" applyNumberFormat="1" applyFont="1" applyBorder="1" applyAlignment="1">
      <alignment horizontal="right"/>
    </xf>
    <xf numFmtId="4" fontId="2" fillId="0" borderId="55" xfId="0" applyNumberFormat="1" applyFont="1" applyBorder="1" applyAlignment="1">
      <alignment horizontal="right"/>
    </xf>
    <xf numFmtId="4" fontId="2" fillId="0" borderId="3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3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55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center" vertical="top"/>
    </xf>
    <xf numFmtId="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3" xfId="0" applyFont="1" applyBorder="1" applyAlignment="1">
      <alignment horizontal="center" wrapText="1"/>
    </xf>
    <xf numFmtId="0" fontId="2" fillId="0" borderId="8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24" xfId="0" applyFont="1" applyBorder="1" applyAlignment="1">
      <alignment horizontal="left" wrapText="1"/>
    </xf>
    <xf numFmtId="0" fontId="4" fillId="0" borderId="5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55" xfId="0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left" wrapText="1" indent="3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0" fillId="0" borderId="67" xfId="0" applyBorder="1" applyAlignment="1">
      <alignment horizontal="center" wrapText="1"/>
    </xf>
    <xf numFmtId="0" fontId="2" fillId="0" borderId="67" xfId="0" applyFont="1" applyBorder="1" applyAlignment="1">
      <alignment horizontal="center"/>
    </xf>
    <xf numFmtId="0" fontId="2" fillId="0" borderId="67" xfId="0" applyFont="1" applyBorder="1" applyAlignment="1">
      <alignment horizontal="center" vertical="top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 indent="2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11" xfId="0" applyFont="1" applyBorder="1" applyAlignment="1">
      <alignment horizontal="left" wrapText="1"/>
    </xf>
    <xf numFmtId="0" fontId="4" fillId="0" borderId="1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51" xfId="0" applyFont="1" applyBorder="1" applyAlignment="1">
      <alignment horizontal="left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10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left" wrapText="1" indent="4"/>
    </xf>
    <xf numFmtId="0" fontId="2" fillId="0" borderId="36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0" fontId="2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left" wrapText="1" indent="4"/>
    </xf>
    <xf numFmtId="0" fontId="2" fillId="0" borderId="3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5" xfId="0" applyFont="1" applyBorder="1" applyAlignment="1">
      <alignment horizontal="left" wrapText="1"/>
    </xf>
    <xf numFmtId="0" fontId="2" fillId="0" borderId="56" xfId="0" applyFont="1" applyBorder="1" applyAlignment="1">
      <alignment horizontal="left" wrapText="1"/>
    </xf>
    <xf numFmtId="0" fontId="2" fillId="0" borderId="57" xfId="0" applyFont="1" applyBorder="1" applyAlignment="1">
      <alignment horizontal="center"/>
    </xf>
    <xf numFmtId="4" fontId="2" fillId="0" borderId="21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 wrapText="1" indent="1"/>
    </xf>
    <xf numFmtId="4" fontId="2" fillId="0" borderId="19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61" xfId="0" applyFont="1" applyBorder="1" applyAlignment="1">
      <alignment horizontal="right"/>
    </xf>
    <xf numFmtId="49" fontId="2" fillId="0" borderId="58" xfId="0" applyNumberFormat="1" applyFont="1" applyBorder="1" applyAlignment="1">
      <alignment horizontal="center" vertical="top"/>
    </xf>
    <xf numFmtId="49" fontId="2" fillId="0" borderId="59" xfId="0" applyNumberFormat="1" applyFont="1" applyBorder="1" applyAlignment="1">
      <alignment horizontal="center" vertical="top"/>
    </xf>
    <xf numFmtId="49" fontId="2" fillId="0" borderId="60" xfId="0" applyNumberFormat="1" applyFont="1" applyBorder="1" applyAlignment="1">
      <alignment horizontal="center" vertical="top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49" fontId="2" fillId="0" borderId="68" xfId="0" applyNumberFormat="1" applyFont="1" applyBorder="1" applyAlignment="1">
      <alignment horizontal="center" vertical="top"/>
    </xf>
    <xf numFmtId="0" fontId="2" fillId="0" borderId="68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55" xfId="0" applyNumberFormat="1" applyFont="1" applyBorder="1" applyAlignment="1"/>
    <xf numFmtId="4" fontId="2" fillId="0" borderId="31" xfId="0" applyNumberFormat="1" applyFont="1" applyBorder="1" applyAlignment="1"/>
    <xf numFmtId="4" fontId="2" fillId="3" borderId="31" xfId="0" applyNumberFormat="1" applyFont="1" applyFill="1" applyBorder="1" applyAlignment="1">
      <alignment horizontal="right"/>
    </xf>
    <xf numFmtId="0" fontId="14" fillId="0" borderId="11" xfId="0" applyFont="1" applyBorder="1" applyAlignment="1">
      <alignment horizontal="left" wrapText="1"/>
    </xf>
    <xf numFmtId="0" fontId="14" fillId="0" borderId="55" xfId="0" applyFont="1" applyBorder="1" applyAlignment="1">
      <alignment horizontal="left" wrapText="1"/>
    </xf>
    <xf numFmtId="0" fontId="14" fillId="0" borderId="56" xfId="0" applyFont="1" applyBorder="1" applyAlignment="1">
      <alignment horizontal="left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4" fontId="1" fillId="0" borderId="12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5" xfId="0" applyFont="1" applyBorder="1" applyAlignment="1">
      <alignment horizontal="left" wrapText="1" indent="2"/>
    </xf>
    <xf numFmtId="0" fontId="2" fillId="0" borderId="2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2" fillId="0" borderId="67" xfId="0" applyNumberFormat="1" applyFont="1" applyBorder="1" applyAlignment="1">
      <alignment horizontal="right"/>
    </xf>
    <xf numFmtId="0" fontId="2" fillId="0" borderId="67" xfId="0" applyFont="1" applyBorder="1" applyAlignment="1">
      <alignment horizontal="right"/>
    </xf>
    <xf numFmtId="0" fontId="2" fillId="0" borderId="80" xfId="0" applyFont="1" applyBorder="1" applyAlignment="1">
      <alignment horizontal="right"/>
    </xf>
    <xf numFmtId="0" fontId="2" fillId="0" borderId="15" xfId="0" applyFont="1" applyBorder="1" applyAlignment="1">
      <alignment horizontal="left" wrapText="1" indent="1"/>
    </xf>
    <xf numFmtId="0" fontId="2" fillId="0" borderId="80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4" fontId="1" fillId="0" borderId="67" xfId="0" applyNumberFormat="1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58" xfId="0" applyFont="1" applyBorder="1" applyAlignment="1">
      <alignment horizontal="center" vertical="top"/>
    </xf>
    <xf numFmtId="0" fontId="2" fillId="0" borderId="59" xfId="0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0" fontId="2" fillId="0" borderId="81" xfId="0" applyFont="1" applyBorder="1" applyAlignment="1">
      <alignment horizontal="center"/>
    </xf>
    <xf numFmtId="0" fontId="7" fillId="2" borderId="8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4" fontId="6" fillId="2" borderId="67" xfId="0" applyNumberFormat="1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0" fontId="2" fillId="0" borderId="7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S114"/>
  <sheetViews>
    <sheetView topLeftCell="A84" workbookViewId="0">
      <selection activeCell="A114" sqref="A114"/>
    </sheetView>
  </sheetViews>
  <sheetFormatPr defaultColWidth="10.5" defaultRowHeight="11.45" customHeight="1" x14ac:dyDescent="0.2"/>
  <cols>
    <col min="1" max="107" width="1.33203125" style="1" customWidth="1"/>
    <col min="108" max="109" width="1.33203125" style="1" hidden="1" customWidth="1"/>
    <col min="110" max="116" width="1.33203125" style="1" customWidth="1"/>
    <col min="117" max="117" width="1.83203125" style="1" customWidth="1"/>
    <col min="118" max="119" width="1.33203125" style="1" hidden="1" customWidth="1"/>
    <col min="120" max="120" width="0.6640625" style="1" hidden="1" customWidth="1"/>
    <col min="121" max="122" width="1.33203125" style="1" hidden="1" customWidth="1"/>
    <col min="123" max="133" width="1.33203125" style="1" customWidth="1"/>
    <col min="134" max="134" width="1.1640625" style="1" hidden="1" customWidth="1"/>
    <col min="135" max="135" width="1.6640625" style="1" hidden="1" customWidth="1"/>
    <col min="136" max="145" width="1.33203125" style="1" customWidth="1"/>
    <col min="146" max="146" width="0.83203125" style="1" customWidth="1"/>
    <col min="147" max="147" width="1.1640625" style="1" hidden="1" customWidth="1"/>
    <col min="148" max="148" width="0.6640625" style="1" customWidth="1"/>
    <col min="149" max="158" width="1.33203125" style="1" customWidth="1"/>
    <col min="159" max="159" width="0.83203125" style="1" customWidth="1"/>
    <col min="160" max="160" width="1.33203125" style="1" hidden="1" customWidth="1"/>
    <col min="161" max="161" width="0.33203125" style="1" hidden="1" customWidth="1"/>
    <col min="162" max="170" width="1.33203125" style="1" customWidth="1"/>
    <col min="171" max="171" width="0.83203125" style="1" customWidth="1"/>
    <col min="172" max="174" width="1.33203125" style="1" hidden="1" customWidth="1"/>
    <col min="175" max="175" width="11.6640625" bestFit="1" customWidth="1"/>
  </cols>
  <sheetData>
    <row r="1" spans="1:175" s="2" customFormat="1" ht="12" customHeight="1" x14ac:dyDescent="0.2">
      <c r="EI1" s="332" t="s">
        <v>0</v>
      </c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</row>
    <row r="2" spans="1:175" s="2" customFormat="1" ht="12" customHeight="1" x14ac:dyDescent="0.2">
      <c r="EB2" s="335" t="s">
        <v>184</v>
      </c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22"/>
      <c r="FQ2" s="22"/>
      <c r="FR2" s="22"/>
    </row>
    <row r="3" spans="1:175" s="2" customFormat="1" ht="12" customHeight="1" x14ac:dyDescent="0.2">
      <c r="EC3" s="336" t="s">
        <v>1</v>
      </c>
      <c r="ED3" s="336"/>
      <c r="EE3" s="336"/>
      <c r="EF3" s="336"/>
      <c r="EG3" s="336"/>
      <c r="EH3" s="336"/>
      <c r="EI3" s="336"/>
      <c r="EJ3" s="336"/>
      <c r="EK3" s="336"/>
      <c r="EL3" s="336"/>
      <c r="EM3" s="336"/>
      <c r="EN3" s="336"/>
      <c r="EO3" s="336"/>
      <c r="EP3" s="336"/>
      <c r="EQ3" s="336"/>
      <c r="ER3" s="336"/>
      <c r="ES3" s="336"/>
      <c r="ET3" s="336"/>
      <c r="EU3" s="336"/>
      <c r="EV3" s="336"/>
      <c r="EW3" s="336"/>
      <c r="EX3" s="336"/>
      <c r="EY3" s="336"/>
      <c r="EZ3" s="336"/>
      <c r="FA3" s="336"/>
      <c r="FB3" s="336"/>
      <c r="FC3" s="336"/>
      <c r="FD3" s="336"/>
      <c r="FE3" s="336"/>
      <c r="FF3" s="336"/>
      <c r="FG3" s="336"/>
      <c r="FH3" s="336"/>
      <c r="FI3" s="336"/>
      <c r="FJ3" s="336"/>
      <c r="FK3" s="336"/>
      <c r="FL3" s="336"/>
      <c r="FM3" s="336"/>
      <c r="FN3" s="336"/>
      <c r="FO3" s="336"/>
      <c r="FP3" s="336"/>
      <c r="FQ3" s="336"/>
      <c r="FR3" s="336"/>
    </row>
    <row r="4" spans="1:175" s="2" customFormat="1" ht="12" customHeight="1" x14ac:dyDescent="0.2">
      <c r="EF4" s="58"/>
      <c r="EG4" s="58"/>
      <c r="EH4" s="58"/>
      <c r="EI4" s="24" t="s">
        <v>162</v>
      </c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3"/>
    </row>
    <row r="5" spans="1:175" s="2" customFormat="1" ht="12" customHeight="1" x14ac:dyDescent="0.2">
      <c r="DY5" s="334" t="s">
        <v>2</v>
      </c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57"/>
      <c r="FQ5" s="57"/>
      <c r="FR5" s="57"/>
    </row>
    <row r="6" spans="1:175" s="2" customFormat="1" ht="12" customHeight="1" x14ac:dyDescent="0.2"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V6" s="333" t="s">
        <v>194</v>
      </c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</row>
    <row r="7" spans="1:175" s="2" customFormat="1" ht="12" customHeight="1" x14ac:dyDescent="0.2">
      <c r="EI7" s="332" t="s">
        <v>3</v>
      </c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V7" s="332" t="s">
        <v>4</v>
      </c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</row>
    <row r="8" spans="1:175" s="2" customFormat="1" ht="12" customHeight="1" x14ac:dyDescent="0.2">
      <c r="EI8" s="332" t="s">
        <v>202</v>
      </c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</row>
    <row r="9" spans="1:175" s="2" customFormat="1" ht="15" customHeight="1" x14ac:dyDescent="0.2">
      <c r="A9" s="327" t="s">
        <v>197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</row>
    <row r="10" spans="1:175" s="2" customFormat="1" ht="15" customHeight="1" x14ac:dyDescent="0.2">
      <c r="A10" s="327" t="s">
        <v>198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F10" s="192" t="s">
        <v>5</v>
      </c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54"/>
    </row>
    <row r="11" spans="1:175" s="1" customFormat="1" ht="12" customHeight="1" x14ac:dyDescent="0.2">
      <c r="FE11" s="3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55"/>
    </row>
    <row r="12" spans="1:175" s="1" customFormat="1" ht="15" customHeight="1" x14ac:dyDescent="0.25">
      <c r="BG12" s="328" t="s">
        <v>203</v>
      </c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FD12" s="4" t="s">
        <v>6</v>
      </c>
      <c r="FE12" s="3"/>
      <c r="FF12" s="329">
        <v>45331</v>
      </c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55"/>
    </row>
    <row r="13" spans="1:175" s="1" customFormat="1" ht="12" customHeight="1" x14ac:dyDescent="0.2">
      <c r="A13" s="331" t="s">
        <v>7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FD13" s="4" t="s">
        <v>8</v>
      </c>
      <c r="FE13" s="3"/>
      <c r="FF13" s="316" t="s">
        <v>183</v>
      </c>
      <c r="FG13" s="316"/>
      <c r="FH13" s="316"/>
      <c r="FI13" s="316"/>
      <c r="FJ13" s="316"/>
      <c r="FK13" s="316"/>
      <c r="FL13" s="316"/>
      <c r="FM13" s="316"/>
      <c r="FN13" s="316"/>
      <c r="FO13" s="316"/>
      <c r="FP13" s="316"/>
      <c r="FQ13" s="316"/>
      <c r="FR13" s="316"/>
      <c r="FS13" s="55"/>
    </row>
    <row r="14" spans="1:175" s="1" customFormat="1" ht="12" customHeight="1" x14ac:dyDescent="0.2">
      <c r="A14" s="318" t="s">
        <v>9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9" t="s">
        <v>10</v>
      </c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FD14" s="4" t="s">
        <v>11</v>
      </c>
      <c r="FE14" s="3"/>
      <c r="FF14" s="181" t="s">
        <v>12</v>
      </c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55"/>
    </row>
    <row r="15" spans="1:175" s="1" customFormat="1" ht="11.1" customHeight="1" x14ac:dyDescent="0.2">
      <c r="FD15" s="4" t="s">
        <v>8</v>
      </c>
      <c r="FE15" s="3"/>
      <c r="FF15" s="316" t="s">
        <v>183</v>
      </c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55"/>
    </row>
    <row r="16" spans="1:175" s="1" customFormat="1" ht="11.1" customHeight="1" x14ac:dyDescent="0.2">
      <c r="FD16" s="4" t="s">
        <v>13</v>
      </c>
      <c r="FE16" s="3"/>
      <c r="FF16" s="317">
        <v>5639005749</v>
      </c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55"/>
    </row>
    <row r="17" spans="1:175" s="1" customFormat="1" ht="12" customHeight="1" x14ac:dyDescent="0.2">
      <c r="A17" s="318" t="s">
        <v>14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9" t="s">
        <v>185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FD17" s="4" t="s">
        <v>15</v>
      </c>
      <c r="FE17" s="3"/>
      <c r="FF17" s="317">
        <v>563901001</v>
      </c>
      <c r="FG17" s="317"/>
      <c r="FH17" s="317"/>
      <c r="FI17" s="317"/>
      <c r="FJ17" s="317"/>
      <c r="FK17" s="317"/>
      <c r="FL17" s="317"/>
      <c r="FM17" s="317"/>
      <c r="FN17" s="317"/>
      <c r="FO17" s="317"/>
      <c r="FP17" s="317"/>
      <c r="FQ17" s="317"/>
      <c r="FR17" s="317"/>
      <c r="FS17" s="55"/>
    </row>
    <row r="18" spans="1:175" s="1" customFormat="1" ht="12" customHeight="1" x14ac:dyDescent="0.2">
      <c r="A18" s="318" t="s">
        <v>16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FD18" s="4" t="s">
        <v>17</v>
      </c>
      <c r="FE18" s="3"/>
      <c r="FF18" s="181" t="s">
        <v>18</v>
      </c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55"/>
    </row>
    <row r="19" spans="1:175" s="1" customFormat="1" ht="12" customHeight="1" x14ac:dyDescent="0.2"/>
    <row r="20" spans="1:175" s="6" customFormat="1" ht="15" customHeight="1" x14ac:dyDescent="0.2">
      <c r="A20" s="199" t="s">
        <v>19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</row>
    <row r="21" spans="1:175" s="1" customFormat="1" ht="11.1" customHeight="1" x14ac:dyDescent="0.2">
      <c r="A21" s="320" t="s">
        <v>20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200" t="s">
        <v>21</v>
      </c>
      <c r="BY21" s="200"/>
      <c r="BZ21" s="200"/>
      <c r="CA21" s="200"/>
      <c r="CB21" s="200"/>
      <c r="CC21" s="200"/>
      <c r="CD21" s="200"/>
      <c r="CE21" s="200"/>
      <c r="CF21" s="323" t="s">
        <v>22</v>
      </c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212" t="s">
        <v>23</v>
      </c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36"/>
      <c r="DR21" s="36"/>
      <c r="DS21" s="324" t="s">
        <v>24</v>
      </c>
      <c r="DT21" s="324"/>
      <c r="DU21" s="324"/>
      <c r="DV21" s="324"/>
      <c r="DW21" s="324"/>
      <c r="DX21" s="324"/>
      <c r="DY21" s="324"/>
      <c r="DZ21" s="324"/>
      <c r="EA21" s="324"/>
      <c r="EB21" s="324"/>
      <c r="EC21" s="324"/>
      <c r="ED21" s="324"/>
      <c r="EE21" s="324"/>
      <c r="EF21" s="324"/>
      <c r="EG21" s="324"/>
      <c r="EH21" s="324"/>
      <c r="EI21" s="324"/>
      <c r="EJ21" s="324"/>
      <c r="EK21" s="324"/>
      <c r="EL21" s="324"/>
      <c r="EM21" s="324"/>
      <c r="EN21" s="324"/>
      <c r="EO21" s="324"/>
      <c r="EP21" s="324"/>
      <c r="EQ21" s="324"/>
      <c r="ER21" s="324"/>
      <c r="ES21" s="324"/>
      <c r="ET21" s="324"/>
      <c r="EU21" s="324"/>
      <c r="EV21" s="324"/>
      <c r="EW21" s="324"/>
      <c r="EX21" s="324"/>
      <c r="EY21" s="324"/>
      <c r="EZ21" s="324"/>
      <c r="FA21" s="324"/>
      <c r="FB21" s="324"/>
      <c r="FC21" s="324"/>
      <c r="FD21" s="324"/>
      <c r="FE21" s="324"/>
      <c r="FF21" s="324"/>
      <c r="FG21" s="324"/>
      <c r="FH21" s="324"/>
      <c r="FI21" s="324"/>
      <c r="FJ21" s="324"/>
      <c r="FK21" s="324"/>
      <c r="FL21" s="324"/>
      <c r="FM21" s="324"/>
      <c r="FN21" s="324"/>
      <c r="FO21" s="324"/>
      <c r="FP21" s="324"/>
      <c r="FQ21" s="324"/>
      <c r="FR21" s="324"/>
      <c r="FS21" s="55"/>
    </row>
    <row r="22" spans="1:175" s="1" customFormat="1" ht="11.1" customHeight="1" x14ac:dyDescent="0.2">
      <c r="A22" s="321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9"/>
      <c r="BX22" s="201"/>
      <c r="BY22" s="202"/>
      <c r="BZ22" s="202"/>
      <c r="CA22" s="202"/>
      <c r="CB22" s="202"/>
      <c r="CC22" s="202"/>
      <c r="CD22" s="202"/>
      <c r="CE22" s="203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3"/>
      <c r="CS22" s="201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26"/>
      <c r="DR22" s="47"/>
      <c r="DS22" s="181" t="s">
        <v>181</v>
      </c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 t="s">
        <v>192</v>
      </c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 t="s">
        <v>199</v>
      </c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325" t="s">
        <v>25</v>
      </c>
      <c r="FG22" s="325"/>
      <c r="FH22" s="325"/>
      <c r="FI22" s="325"/>
      <c r="FJ22" s="325"/>
      <c r="FK22" s="325"/>
      <c r="FL22" s="325"/>
      <c r="FM22" s="325"/>
      <c r="FN22" s="325"/>
      <c r="FO22" s="325"/>
      <c r="FP22" s="325"/>
      <c r="FQ22" s="325"/>
      <c r="FR22" s="326"/>
      <c r="FS22" s="55"/>
    </row>
    <row r="23" spans="1:175" s="1" customFormat="1" ht="26.1" customHeight="1" x14ac:dyDescent="0.2">
      <c r="A23" s="322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1"/>
      <c r="BX23" s="204"/>
      <c r="BY23" s="205"/>
      <c r="BZ23" s="205"/>
      <c r="CA23" s="205"/>
      <c r="CB23" s="205"/>
      <c r="CC23" s="205"/>
      <c r="CD23" s="205"/>
      <c r="CE23" s="206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6"/>
      <c r="CS23" s="215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7"/>
      <c r="DR23" s="53"/>
      <c r="DS23" s="182" t="s">
        <v>26</v>
      </c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 t="s">
        <v>27</v>
      </c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 t="s">
        <v>28</v>
      </c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325"/>
      <c r="FG23" s="325"/>
      <c r="FH23" s="325"/>
      <c r="FI23" s="325"/>
      <c r="FJ23" s="325"/>
      <c r="FK23" s="325"/>
      <c r="FL23" s="325"/>
      <c r="FM23" s="325"/>
      <c r="FN23" s="325"/>
      <c r="FO23" s="325"/>
      <c r="FP23" s="325"/>
      <c r="FQ23" s="325"/>
      <c r="FR23" s="326"/>
      <c r="FS23" s="55"/>
    </row>
    <row r="24" spans="1:175" s="1" customFormat="1" ht="12" customHeight="1" thickBot="1" x14ac:dyDescent="0.25">
      <c r="A24" s="266" t="s">
        <v>29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8" t="s">
        <v>30</v>
      </c>
      <c r="BY24" s="268"/>
      <c r="BZ24" s="268"/>
      <c r="CA24" s="268"/>
      <c r="CB24" s="268"/>
      <c r="CC24" s="268"/>
      <c r="CD24" s="268"/>
      <c r="CE24" s="268"/>
      <c r="CF24" s="268" t="s">
        <v>31</v>
      </c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313" t="s">
        <v>32</v>
      </c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5"/>
      <c r="DQ24" s="31"/>
      <c r="DR24" s="31"/>
      <c r="DS24" s="270" t="s">
        <v>33</v>
      </c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 t="s">
        <v>34</v>
      </c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 t="s">
        <v>35</v>
      </c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153" t="s">
        <v>36</v>
      </c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55"/>
    </row>
    <row r="25" spans="1:175" s="1" customFormat="1" ht="12.95" customHeight="1" thickBot="1" x14ac:dyDescent="0.25">
      <c r="A25" s="309" t="s">
        <v>37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09"/>
      <c r="BX25" s="312" t="s">
        <v>38</v>
      </c>
      <c r="BY25" s="312"/>
      <c r="BZ25" s="312"/>
      <c r="CA25" s="312"/>
      <c r="CB25" s="312"/>
      <c r="CC25" s="312"/>
      <c r="CD25" s="312"/>
      <c r="CE25" s="312"/>
      <c r="CF25" s="274" t="s">
        <v>39</v>
      </c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63" t="s">
        <v>39</v>
      </c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5"/>
      <c r="DQ25" s="32"/>
      <c r="DR25" s="32"/>
      <c r="DS25" s="275">
        <v>118708.52</v>
      </c>
      <c r="DT25" s="275"/>
      <c r="DU25" s="275"/>
      <c r="DV25" s="275"/>
      <c r="DW25" s="275"/>
      <c r="DX25" s="275"/>
      <c r="DY25" s="275"/>
      <c r="DZ25" s="275"/>
      <c r="EA25" s="275"/>
      <c r="EB25" s="275"/>
      <c r="EC25" s="275"/>
      <c r="ED25" s="275"/>
      <c r="EE25" s="275"/>
      <c r="EF25" s="276" t="s">
        <v>40</v>
      </c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 t="s">
        <v>40</v>
      </c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58" t="s">
        <v>40</v>
      </c>
      <c r="FG25" s="258"/>
      <c r="FH25" s="258"/>
      <c r="FI25" s="258"/>
      <c r="FJ25" s="258"/>
      <c r="FK25" s="258"/>
      <c r="FL25" s="258"/>
      <c r="FM25" s="258"/>
      <c r="FN25" s="258"/>
      <c r="FO25" s="258"/>
      <c r="FP25" s="258"/>
      <c r="FQ25" s="258"/>
      <c r="FR25" s="259"/>
      <c r="FS25" s="55"/>
    </row>
    <row r="26" spans="1:175" s="1" customFormat="1" ht="12.95" customHeight="1" x14ac:dyDescent="0.2">
      <c r="A26" s="309" t="s">
        <v>41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309"/>
      <c r="BU26" s="309"/>
      <c r="BV26" s="309"/>
      <c r="BW26" s="309"/>
      <c r="BX26" s="177" t="s">
        <v>42</v>
      </c>
      <c r="BY26" s="177"/>
      <c r="BZ26" s="177"/>
      <c r="CA26" s="177"/>
      <c r="CB26" s="177"/>
      <c r="CC26" s="177"/>
      <c r="CD26" s="177"/>
      <c r="CE26" s="177"/>
      <c r="CF26" s="175" t="s">
        <v>39</v>
      </c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36" t="s">
        <v>39</v>
      </c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8"/>
      <c r="DQ26" s="33"/>
      <c r="DR26" s="33"/>
      <c r="DS26" s="275">
        <v>0</v>
      </c>
      <c r="DT26" s="275"/>
      <c r="DU26" s="275"/>
      <c r="DV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310" t="s">
        <v>40</v>
      </c>
      <c r="EG26" s="310"/>
      <c r="EH26" s="310"/>
      <c r="EI26" s="310"/>
      <c r="EJ26" s="310"/>
      <c r="EK26" s="310"/>
      <c r="EL26" s="310"/>
      <c r="EM26" s="310"/>
      <c r="EN26" s="310"/>
      <c r="EO26" s="310"/>
      <c r="EP26" s="310"/>
      <c r="EQ26" s="310"/>
      <c r="ER26" s="310"/>
      <c r="ES26" s="310" t="s">
        <v>40</v>
      </c>
      <c r="ET26" s="310"/>
      <c r="EU26" s="310"/>
      <c r="EV26" s="310"/>
      <c r="EW26" s="310"/>
      <c r="EX26" s="310"/>
      <c r="EY26" s="310"/>
      <c r="EZ26" s="310"/>
      <c r="FA26" s="310"/>
      <c r="FB26" s="310"/>
      <c r="FC26" s="310"/>
      <c r="FD26" s="310"/>
      <c r="FE26" s="310"/>
      <c r="FF26" s="149" t="s">
        <v>40</v>
      </c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50"/>
      <c r="FS26" s="55"/>
    </row>
    <row r="27" spans="1:175" s="1" customFormat="1" ht="14.25" customHeight="1" x14ac:dyDescent="0.2">
      <c r="A27" s="287" t="s">
        <v>43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8" t="s">
        <v>44</v>
      </c>
      <c r="BY27" s="288"/>
      <c r="BZ27" s="288"/>
      <c r="CA27" s="288"/>
      <c r="CB27" s="288"/>
      <c r="CC27" s="288"/>
      <c r="CD27" s="288"/>
      <c r="CE27" s="288"/>
      <c r="CF27" s="271" t="s">
        <v>39</v>
      </c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96" t="s">
        <v>39</v>
      </c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8"/>
      <c r="DQ27" s="37"/>
      <c r="DR27" s="44"/>
      <c r="DS27" s="311">
        <f>DS30+DS31+DS29</f>
        <v>6052648.9100000001</v>
      </c>
      <c r="DT27" s="311"/>
      <c r="DU27" s="311"/>
      <c r="DV27" s="311"/>
      <c r="DW27" s="311"/>
      <c r="DX27" s="311"/>
      <c r="DY27" s="311"/>
      <c r="DZ27" s="311"/>
      <c r="EA27" s="311"/>
      <c r="EB27" s="311"/>
      <c r="EC27" s="311"/>
      <c r="ED27" s="311"/>
      <c r="EE27" s="311"/>
      <c r="EF27" s="304">
        <f>EF31</f>
        <v>2768300</v>
      </c>
      <c r="EG27" s="304"/>
      <c r="EH27" s="304"/>
      <c r="EI27" s="304"/>
      <c r="EJ27" s="304"/>
      <c r="EK27" s="304"/>
      <c r="EL27" s="304"/>
      <c r="EM27" s="304"/>
      <c r="EN27" s="304"/>
      <c r="EO27" s="304"/>
      <c r="EP27" s="304"/>
      <c r="EQ27" s="304"/>
      <c r="ER27" s="304"/>
      <c r="ES27" s="304">
        <f>ES31</f>
        <v>2768300</v>
      </c>
      <c r="ET27" s="304"/>
      <c r="EU27" s="304"/>
      <c r="EV27" s="304"/>
      <c r="EW27" s="304"/>
      <c r="EX27" s="304"/>
      <c r="EY27" s="304"/>
      <c r="EZ27" s="304"/>
      <c r="FA27" s="304"/>
      <c r="FB27" s="304"/>
      <c r="FC27" s="304"/>
      <c r="FD27" s="304"/>
      <c r="FE27" s="304"/>
      <c r="FF27" s="305" t="s">
        <v>40</v>
      </c>
      <c r="FG27" s="305"/>
      <c r="FH27" s="305"/>
      <c r="FI27" s="305"/>
      <c r="FJ27" s="305"/>
      <c r="FK27" s="305"/>
      <c r="FL27" s="305"/>
      <c r="FM27" s="305"/>
      <c r="FN27" s="305"/>
      <c r="FO27" s="305"/>
      <c r="FP27" s="305"/>
      <c r="FQ27" s="305"/>
      <c r="FR27" s="306"/>
      <c r="FS27" s="55"/>
    </row>
    <row r="28" spans="1:175" s="1" customFormat="1" ht="12" customHeight="1" x14ac:dyDescent="0.2">
      <c r="A28" s="307" t="s">
        <v>45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293"/>
      <c r="BY28" s="293"/>
      <c r="BZ28" s="293"/>
      <c r="CA28" s="293"/>
      <c r="CB28" s="293"/>
      <c r="CC28" s="293"/>
      <c r="CD28" s="293"/>
      <c r="CE28" s="293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9" t="s">
        <v>48</v>
      </c>
      <c r="CT28" s="300"/>
      <c r="CU28" s="300"/>
      <c r="CV28" s="300"/>
      <c r="CW28" s="300"/>
      <c r="CX28" s="300"/>
      <c r="CY28" s="300"/>
      <c r="CZ28" s="300"/>
      <c r="DA28" s="300"/>
      <c r="DB28" s="300"/>
      <c r="DC28" s="300"/>
      <c r="DD28" s="300"/>
      <c r="DE28" s="300"/>
      <c r="DF28" s="300"/>
      <c r="DG28" s="300"/>
      <c r="DH28" s="300"/>
      <c r="DI28" s="300"/>
      <c r="DJ28" s="300"/>
      <c r="DK28" s="300"/>
      <c r="DL28" s="300"/>
      <c r="DM28" s="300"/>
      <c r="DN28" s="300"/>
      <c r="DO28" s="300"/>
      <c r="DP28" s="301"/>
      <c r="DQ28" s="30"/>
      <c r="DR28" s="43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308"/>
      <c r="FS28" s="55"/>
    </row>
    <row r="29" spans="1:175" s="1" customFormat="1" ht="12" customHeight="1" x14ac:dyDescent="0.2">
      <c r="A29" s="168" t="s">
        <v>176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285" t="s">
        <v>46</v>
      </c>
      <c r="BY29" s="285"/>
      <c r="BZ29" s="285"/>
      <c r="CA29" s="285"/>
      <c r="CB29" s="285"/>
      <c r="CC29" s="285"/>
      <c r="CD29" s="285"/>
      <c r="CE29" s="285"/>
      <c r="CF29" s="286" t="s">
        <v>47</v>
      </c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30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303"/>
      <c r="DQ29" s="38"/>
      <c r="DR29" s="38"/>
      <c r="DS29" s="304">
        <v>2304948.91</v>
      </c>
      <c r="DT29" s="304"/>
      <c r="DU29" s="304"/>
      <c r="DV29" s="304"/>
      <c r="DW29" s="304"/>
      <c r="DX29" s="304"/>
      <c r="DY29" s="304"/>
      <c r="DZ29" s="304"/>
      <c r="EA29" s="304"/>
      <c r="EB29" s="304"/>
      <c r="EC29" s="304"/>
      <c r="ED29" s="304"/>
      <c r="EE29" s="304"/>
      <c r="EF29" s="305" t="s">
        <v>40</v>
      </c>
      <c r="EG29" s="305"/>
      <c r="EH29" s="305"/>
      <c r="EI29" s="305"/>
      <c r="EJ29" s="305"/>
      <c r="EK29" s="305"/>
      <c r="EL29" s="305"/>
      <c r="EM29" s="305"/>
      <c r="EN29" s="305"/>
      <c r="EO29" s="305"/>
      <c r="EP29" s="305"/>
      <c r="EQ29" s="305"/>
      <c r="ER29" s="305"/>
      <c r="ES29" s="305" t="s">
        <v>40</v>
      </c>
      <c r="ET29" s="305"/>
      <c r="EU29" s="305"/>
      <c r="EV29" s="305"/>
      <c r="EW29" s="305"/>
      <c r="EX29" s="305"/>
      <c r="EY29" s="305"/>
      <c r="EZ29" s="305"/>
      <c r="FA29" s="305"/>
      <c r="FB29" s="305"/>
      <c r="FC29" s="305"/>
      <c r="FD29" s="305"/>
      <c r="FE29" s="305"/>
      <c r="FF29" s="305" t="s">
        <v>40</v>
      </c>
      <c r="FG29" s="305"/>
      <c r="FH29" s="305"/>
      <c r="FI29" s="305"/>
      <c r="FJ29" s="305"/>
      <c r="FK29" s="305"/>
      <c r="FL29" s="305"/>
      <c r="FM29" s="305"/>
      <c r="FN29" s="305"/>
      <c r="FO29" s="305"/>
      <c r="FP29" s="305"/>
      <c r="FQ29" s="305"/>
      <c r="FR29" s="306"/>
      <c r="FS29" s="55"/>
    </row>
    <row r="30" spans="1:175" s="1" customFormat="1" ht="12" customHeight="1" x14ac:dyDescent="0.2">
      <c r="A30" s="168" t="s">
        <v>200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285">
        <v>1230</v>
      </c>
      <c r="BY30" s="285"/>
      <c r="BZ30" s="285"/>
      <c r="CA30" s="285"/>
      <c r="CB30" s="285"/>
      <c r="CC30" s="285"/>
      <c r="CD30" s="285"/>
      <c r="CE30" s="285"/>
      <c r="CF30" s="286">
        <v>130</v>
      </c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172" t="s">
        <v>50</v>
      </c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1"/>
      <c r="DQ30" s="38"/>
      <c r="DR30" s="38"/>
      <c r="DS30" s="304">
        <v>210800</v>
      </c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 t="s">
        <v>40</v>
      </c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 t="s">
        <v>40</v>
      </c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5" t="s">
        <v>40</v>
      </c>
      <c r="FG30" s="305"/>
      <c r="FH30" s="305"/>
      <c r="FI30" s="305"/>
      <c r="FJ30" s="305"/>
      <c r="FK30" s="305"/>
      <c r="FL30" s="305"/>
      <c r="FM30" s="305"/>
      <c r="FN30" s="305"/>
      <c r="FO30" s="305"/>
      <c r="FP30" s="305"/>
      <c r="FQ30" s="305"/>
      <c r="FR30" s="306"/>
      <c r="FS30" s="55"/>
    </row>
    <row r="31" spans="1:175" s="1" customFormat="1" ht="12" customHeight="1" x14ac:dyDescent="0.2">
      <c r="A31" s="168" t="s">
        <v>51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285" t="s">
        <v>52</v>
      </c>
      <c r="BY31" s="285"/>
      <c r="BZ31" s="285"/>
      <c r="CA31" s="285"/>
      <c r="CB31" s="285"/>
      <c r="CC31" s="285"/>
      <c r="CD31" s="285"/>
      <c r="CE31" s="285"/>
      <c r="CF31" s="286" t="s">
        <v>49</v>
      </c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172" t="s">
        <v>50</v>
      </c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1"/>
      <c r="DQ31" s="38"/>
      <c r="DR31" s="38"/>
      <c r="DS31" s="154">
        <v>3536900</v>
      </c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>
        <f>EF32</f>
        <v>2768300</v>
      </c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>
        <f>ES32</f>
        <v>2768300</v>
      </c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6" t="s">
        <v>40</v>
      </c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7"/>
      <c r="FS31" s="55"/>
    </row>
    <row r="32" spans="1:175" s="1" customFormat="1" ht="13.5" customHeight="1" x14ac:dyDescent="0.2">
      <c r="A32" s="287" t="s">
        <v>53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8" t="s">
        <v>54</v>
      </c>
      <c r="BY32" s="288"/>
      <c r="BZ32" s="288"/>
      <c r="CA32" s="288"/>
      <c r="CB32" s="288"/>
      <c r="CC32" s="288"/>
      <c r="CD32" s="288"/>
      <c r="CE32" s="288"/>
      <c r="CF32" s="271" t="s">
        <v>39</v>
      </c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96" t="s">
        <v>39</v>
      </c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8"/>
      <c r="DQ32" s="37"/>
      <c r="DR32" s="37"/>
      <c r="DS32" s="289">
        <f>DS34+DS36+DS37+DS38+DS39+DS43+DS44+DS46+DS47+DS48+DS49+DS51+DS52+DS54+DS56+DS50+DS42</f>
        <v>6171357.4300000006</v>
      </c>
      <c r="DT32" s="289"/>
      <c r="DU32" s="289"/>
      <c r="DV32" s="289"/>
      <c r="DW32" s="289"/>
      <c r="DX32" s="289"/>
      <c r="DY32" s="289"/>
      <c r="DZ32" s="289"/>
      <c r="EA32" s="289"/>
      <c r="EB32" s="289"/>
      <c r="EC32" s="289"/>
      <c r="ED32" s="289"/>
      <c r="EE32" s="289"/>
      <c r="EF32" s="290">
        <f>EF34+EF35+EF36+EF37+EF38+EF39+EF40+EF41+EF44+EF45+EF46+EF47+EF48+EF49+EF51+EF52+EF54+EF56</f>
        <v>2768300</v>
      </c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  <c r="ES32" s="290">
        <f t="shared" ref="ES32" si="0">ES34+ES35+ES36+ES37+ES38+ES39+ES40+ES41+ES44+ES45+ES46+ES47+ES48+ES49+ES51+ES52+ES54+ES56</f>
        <v>2768300</v>
      </c>
      <c r="ET32" s="290"/>
      <c r="EU32" s="290"/>
      <c r="EV32" s="290"/>
      <c r="EW32" s="290"/>
      <c r="EX32" s="290"/>
      <c r="EY32" s="290"/>
      <c r="EZ32" s="290"/>
      <c r="FA32" s="290"/>
      <c r="FB32" s="290"/>
      <c r="FC32" s="290"/>
      <c r="FD32" s="290"/>
      <c r="FE32" s="290"/>
      <c r="FF32" s="291" t="s">
        <v>40</v>
      </c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150"/>
      <c r="FS32" s="55"/>
    </row>
    <row r="33" spans="1:175" s="1" customFormat="1" ht="12" customHeight="1" x14ac:dyDescent="0.2">
      <c r="A33" s="292" t="s">
        <v>45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3"/>
      <c r="BY33" s="293"/>
      <c r="BZ33" s="293"/>
      <c r="CA33" s="293"/>
      <c r="CB33" s="293"/>
      <c r="CC33" s="293"/>
      <c r="CD33" s="293"/>
      <c r="CE33" s="293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9" t="s">
        <v>58</v>
      </c>
      <c r="CT33" s="300"/>
      <c r="CU33" s="300"/>
      <c r="CV33" s="300"/>
      <c r="CW33" s="300"/>
      <c r="CX33" s="300"/>
      <c r="CY33" s="300"/>
      <c r="CZ33" s="300"/>
      <c r="DA33" s="300"/>
      <c r="DB33" s="300"/>
      <c r="DC33" s="300"/>
      <c r="DD33" s="300"/>
      <c r="DE33" s="300"/>
      <c r="DF33" s="300"/>
      <c r="DG33" s="300"/>
      <c r="DH33" s="300"/>
      <c r="DI33" s="300"/>
      <c r="DJ33" s="300"/>
      <c r="DK33" s="300"/>
      <c r="DL33" s="300"/>
      <c r="DM33" s="300"/>
      <c r="DN33" s="300"/>
      <c r="DO33" s="300"/>
      <c r="DP33" s="301"/>
      <c r="DQ33" s="30"/>
      <c r="DR33" s="30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5"/>
      <c r="FG33" s="295"/>
      <c r="FH33" s="295"/>
      <c r="FI33" s="295"/>
      <c r="FJ33" s="295"/>
      <c r="FK33" s="295"/>
      <c r="FL33" s="295"/>
      <c r="FM33" s="295"/>
      <c r="FN33" s="295"/>
      <c r="FO33" s="295"/>
      <c r="FP33" s="295"/>
      <c r="FQ33" s="295"/>
      <c r="FR33" s="145"/>
      <c r="FS33" s="55"/>
    </row>
    <row r="34" spans="1:175" s="1" customFormat="1" ht="12" customHeight="1" x14ac:dyDescent="0.2">
      <c r="A34" s="168" t="s">
        <v>55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285" t="s">
        <v>56</v>
      </c>
      <c r="BY34" s="285"/>
      <c r="BZ34" s="285"/>
      <c r="CA34" s="285"/>
      <c r="CB34" s="285"/>
      <c r="CC34" s="285"/>
      <c r="CD34" s="285"/>
      <c r="CE34" s="285"/>
      <c r="CF34" s="286" t="s">
        <v>57</v>
      </c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30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303"/>
      <c r="DQ34" s="38"/>
      <c r="DR34" s="38"/>
      <c r="DS34" s="154">
        <v>561200</v>
      </c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>
        <v>572000</v>
      </c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4">
        <f>EF34</f>
        <v>572000</v>
      </c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6" t="s">
        <v>40</v>
      </c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7"/>
      <c r="FS34" s="55"/>
    </row>
    <row r="35" spans="1:175" s="1" customFormat="1" ht="21" hidden="1" customHeight="1" x14ac:dyDescent="0.2">
      <c r="A35" s="168" t="s">
        <v>59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285" t="s">
        <v>60</v>
      </c>
      <c r="BY35" s="285"/>
      <c r="BZ35" s="285"/>
      <c r="CA35" s="285"/>
      <c r="CB35" s="285"/>
      <c r="CC35" s="285"/>
      <c r="CD35" s="285"/>
      <c r="CE35" s="285"/>
      <c r="CF35" s="286" t="s">
        <v>61</v>
      </c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172" t="s">
        <v>62</v>
      </c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1"/>
      <c r="DQ35" s="38"/>
      <c r="DR35" s="38"/>
      <c r="DS35" s="154">
        <v>0</v>
      </c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>
        <v>0</v>
      </c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4">
        <f t="shared" ref="ES35:ES37" si="1">EF35</f>
        <v>0</v>
      </c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6" t="s">
        <v>40</v>
      </c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7"/>
      <c r="FS35" s="55"/>
    </row>
    <row r="36" spans="1:175" s="1" customFormat="1" ht="12" customHeight="1" x14ac:dyDescent="0.2">
      <c r="A36" s="168" t="s">
        <v>63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285" t="s">
        <v>64</v>
      </c>
      <c r="BY36" s="285"/>
      <c r="BZ36" s="285"/>
      <c r="CA36" s="285"/>
      <c r="CB36" s="285"/>
      <c r="CC36" s="285"/>
      <c r="CD36" s="285"/>
      <c r="CE36" s="285"/>
      <c r="CF36" s="286">
        <v>851</v>
      </c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172" t="s">
        <v>62</v>
      </c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1"/>
      <c r="DQ36" s="38"/>
      <c r="DR36" s="38"/>
      <c r="DS36" s="154">
        <v>7700</v>
      </c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>
        <v>0</v>
      </c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4">
        <f t="shared" si="1"/>
        <v>0</v>
      </c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6" t="s">
        <v>40</v>
      </c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7"/>
      <c r="FS36" s="55"/>
    </row>
    <row r="37" spans="1:175" s="1" customFormat="1" ht="12" customHeight="1" x14ac:dyDescent="0.2">
      <c r="A37" s="168" t="s">
        <v>65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285" t="s">
        <v>66</v>
      </c>
      <c r="BY37" s="285"/>
      <c r="BZ37" s="285"/>
      <c r="CA37" s="285"/>
      <c r="CB37" s="285"/>
      <c r="CC37" s="285"/>
      <c r="CD37" s="285"/>
      <c r="CE37" s="285"/>
      <c r="CF37" s="286" t="s">
        <v>67</v>
      </c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172" t="s">
        <v>68</v>
      </c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1"/>
      <c r="DQ37" s="38"/>
      <c r="DR37" s="38"/>
      <c r="DS37" s="154">
        <v>1858100</v>
      </c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>
        <v>1893800</v>
      </c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4">
        <f t="shared" si="1"/>
        <v>1893800</v>
      </c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6" t="s">
        <v>40</v>
      </c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7"/>
      <c r="FS37" s="55"/>
    </row>
    <row r="38" spans="1:175" s="1" customFormat="1" ht="12" hidden="1" customHeight="1" x14ac:dyDescent="0.2">
      <c r="A38" s="282" t="s">
        <v>168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4"/>
      <c r="BX38" s="169">
        <v>2110</v>
      </c>
      <c r="BY38" s="170"/>
      <c r="BZ38" s="170"/>
      <c r="CA38" s="170"/>
      <c r="CB38" s="170"/>
      <c r="CC38" s="170"/>
      <c r="CD38" s="170"/>
      <c r="CE38" s="171"/>
      <c r="CF38" s="172">
        <v>111</v>
      </c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1"/>
      <c r="CS38" s="172">
        <v>266</v>
      </c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25"/>
      <c r="DR38" s="25"/>
      <c r="DS38" s="126">
        <v>0</v>
      </c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8"/>
      <c r="EF38" s="154">
        <v>0</v>
      </c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4">
        <f t="shared" ref="ES38:ES56" si="2">EF38</f>
        <v>0</v>
      </c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36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55"/>
    </row>
    <row r="39" spans="1:175" s="1" customFormat="1" ht="12" customHeight="1" x14ac:dyDescent="0.2">
      <c r="A39" s="168" t="s">
        <v>69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285" t="s">
        <v>70</v>
      </c>
      <c r="BY39" s="285"/>
      <c r="BZ39" s="285"/>
      <c r="CA39" s="285"/>
      <c r="CB39" s="285"/>
      <c r="CC39" s="285"/>
      <c r="CD39" s="285"/>
      <c r="CE39" s="285"/>
      <c r="CF39" s="286" t="s">
        <v>71</v>
      </c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172" t="s">
        <v>72</v>
      </c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1"/>
      <c r="DQ39" s="38"/>
      <c r="DR39" s="38"/>
      <c r="DS39" s="154">
        <v>2100</v>
      </c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>
        <v>0</v>
      </c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4">
        <f t="shared" si="2"/>
        <v>0</v>
      </c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6" t="s">
        <v>40</v>
      </c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7"/>
      <c r="FS39" s="55"/>
    </row>
    <row r="40" spans="1:175" s="1" customFormat="1" ht="12" hidden="1" customHeight="1" x14ac:dyDescent="0.2">
      <c r="A40" s="282" t="s">
        <v>169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4"/>
      <c r="BX40" s="169">
        <v>2120</v>
      </c>
      <c r="BY40" s="170"/>
      <c r="BZ40" s="170"/>
      <c r="CA40" s="170"/>
      <c r="CB40" s="170"/>
      <c r="CC40" s="170"/>
      <c r="CD40" s="170"/>
      <c r="CE40" s="171"/>
      <c r="CF40" s="172">
        <v>112</v>
      </c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1"/>
      <c r="CS40" s="172">
        <v>226</v>
      </c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25"/>
      <c r="DR40" s="25"/>
      <c r="DS40" s="126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8"/>
      <c r="EF40" s="154">
        <f t="shared" ref="EF40:EF45" si="3">DS40</f>
        <v>0</v>
      </c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4">
        <f t="shared" si="2"/>
        <v>0</v>
      </c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36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55"/>
    </row>
    <row r="41" spans="1:175" s="1" customFormat="1" ht="18.75" hidden="1" customHeight="1" x14ac:dyDescent="0.2">
      <c r="A41" s="282" t="s">
        <v>170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4"/>
      <c r="BX41" s="169">
        <v>2120</v>
      </c>
      <c r="BY41" s="170"/>
      <c r="BZ41" s="170"/>
      <c r="CA41" s="170"/>
      <c r="CB41" s="170"/>
      <c r="CC41" s="170"/>
      <c r="CD41" s="170"/>
      <c r="CE41" s="171"/>
      <c r="CF41" s="172">
        <v>112</v>
      </c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1"/>
      <c r="CS41" s="172">
        <v>266</v>
      </c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25"/>
      <c r="DR41" s="25"/>
      <c r="DS41" s="126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8"/>
      <c r="EF41" s="154">
        <f t="shared" si="3"/>
        <v>0</v>
      </c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4">
        <f t="shared" si="2"/>
        <v>0</v>
      </c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36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55"/>
    </row>
    <row r="42" spans="1:175" s="1" customFormat="1" ht="13.5" customHeight="1" x14ac:dyDescent="0.2">
      <c r="A42" s="168" t="s">
        <v>201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9">
        <v>2630</v>
      </c>
      <c r="BY42" s="170"/>
      <c r="BZ42" s="170"/>
      <c r="CA42" s="170"/>
      <c r="CB42" s="170"/>
      <c r="CC42" s="170"/>
      <c r="CD42" s="170"/>
      <c r="CE42" s="171"/>
      <c r="CF42" s="172">
        <v>243</v>
      </c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1"/>
      <c r="CS42" s="172">
        <v>225</v>
      </c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90"/>
      <c r="DO42" s="90"/>
      <c r="DP42" s="90"/>
      <c r="DQ42" s="91"/>
      <c r="DR42" s="91"/>
      <c r="DS42" s="126">
        <v>2304948.91</v>
      </c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84"/>
      <c r="EE42" s="85"/>
      <c r="EF42" s="126">
        <v>0</v>
      </c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8"/>
      <c r="ES42" s="126">
        <v>0</v>
      </c>
      <c r="ET42" s="127"/>
      <c r="EU42" s="127"/>
      <c r="EV42" s="127"/>
      <c r="EW42" s="127"/>
      <c r="EX42" s="127"/>
      <c r="EY42" s="127"/>
      <c r="EZ42" s="127"/>
      <c r="FA42" s="127"/>
      <c r="FB42" s="127"/>
      <c r="FC42" s="128"/>
      <c r="FD42" s="64"/>
      <c r="FE42" s="64"/>
      <c r="FF42" s="136"/>
      <c r="FG42" s="137"/>
      <c r="FH42" s="137"/>
      <c r="FI42" s="137"/>
      <c r="FJ42" s="137"/>
      <c r="FK42" s="137"/>
      <c r="FL42" s="137"/>
      <c r="FM42" s="137"/>
      <c r="FN42" s="137"/>
      <c r="FO42" s="137"/>
      <c r="FP42" s="92"/>
      <c r="FQ42" s="92"/>
      <c r="FR42" s="92"/>
      <c r="FS42" s="55"/>
    </row>
    <row r="43" spans="1:175" s="1" customFormat="1" ht="12" hidden="1" customHeight="1" x14ac:dyDescent="0.2">
      <c r="A43" s="168" t="s">
        <v>193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9">
        <v>2630</v>
      </c>
      <c r="BY43" s="170"/>
      <c r="BZ43" s="170"/>
      <c r="CA43" s="170"/>
      <c r="CB43" s="170"/>
      <c r="CC43" s="170"/>
      <c r="CD43" s="170"/>
      <c r="CE43" s="171"/>
      <c r="CF43" s="172">
        <v>243</v>
      </c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1"/>
      <c r="CS43" s="172">
        <v>226</v>
      </c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81"/>
      <c r="DR43" s="81"/>
      <c r="DS43" s="126">
        <v>0</v>
      </c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84"/>
      <c r="EE43" s="85"/>
      <c r="EF43" s="126">
        <v>0</v>
      </c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8"/>
      <c r="ES43" s="126">
        <v>0</v>
      </c>
      <c r="ET43" s="127"/>
      <c r="EU43" s="127"/>
      <c r="EV43" s="127"/>
      <c r="EW43" s="127"/>
      <c r="EX43" s="127"/>
      <c r="EY43" s="127"/>
      <c r="EZ43" s="127"/>
      <c r="FA43" s="127"/>
      <c r="FB43" s="127"/>
      <c r="FC43" s="128"/>
      <c r="FD43" s="64"/>
      <c r="FE43" s="64"/>
      <c r="FF43" s="82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55"/>
    </row>
    <row r="44" spans="1:175" s="1" customFormat="1" ht="12" customHeight="1" x14ac:dyDescent="0.2">
      <c r="A44" s="168" t="s">
        <v>163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285" t="s">
        <v>73</v>
      </c>
      <c r="BY44" s="285"/>
      <c r="BZ44" s="285"/>
      <c r="CA44" s="285"/>
      <c r="CB44" s="285"/>
      <c r="CC44" s="285"/>
      <c r="CD44" s="285"/>
      <c r="CE44" s="285"/>
      <c r="CF44" s="286" t="s">
        <v>74</v>
      </c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172" t="s">
        <v>75</v>
      </c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1"/>
      <c r="DQ44" s="38"/>
      <c r="DR44" s="38"/>
      <c r="DS44" s="154">
        <v>15200</v>
      </c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>
        <v>0</v>
      </c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4">
        <f t="shared" si="2"/>
        <v>0</v>
      </c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6" t="s">
        <v>40</v>
      </c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7"/>
      <c r="FS44" s="55"/>
    </row>
    <row r="45" spans="1:175" s="1" customFormat="1" ht="12" hidden="1" customHeight="1" x14ac:dyDescent="0.2">
      <c r="A45" s="168" t="s">
        <v>173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9">
        <v>2640</v>
      </c>
      <c r="BY45" s="170"/>
      <c r="BZ45" s="170"/>
      <c r="CA45" s="170"/>
      <c r="CB45" s="170"/>
      <c r="CC45" s="170"/>
      <c r="CD45" s="170"/>
      <c r="CE45" s="171"/>
      <c r="CF45" s="172">
        <v>244</v>
      </c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1"/>
      <c r="CS45" s="172">
        <v>222</v>
      </c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1"/>
      <c r="DQ45" s="41"/>
      <c r="DR45" s="41"/>
      <c r="DS45" s="126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8"/>
      <c r="EF45" s="154">
        <f t="shared" si="3"/>
        <v>0</v>
      </c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4">
        <f t="shared" si="2"/>
        <v>0</v>
      </c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36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55"/>
    </row>
    <row r="46" spans="1:175" s="1" customFormat="1" ht="12" customHeight="1" x14ac:dyDescent="0.2">
      <c r="A46" s="168" t="s">
        <v>164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285" t="s">
        <v>73</v>
      </c>
      <c r="BY46" s="285"/>
      <c r="BZ46" s="285"/>
      <c r="CA46" s="285"/>
      <c r="CB46" s="285"/>
      <c r="CC46" s="285"/>
      <c r="CD46" s="285"/>
      <c r="CE46" s="285"/>
      <c r="CF46" s="286" t="s">
        <v>74</v>
      </c>
      <c r="CG46" s="286"/>
      <c r="CH46" s="286"/>
      <c r="CI46" s="286"/>
      <c r="CJ46" s="286"/>
      <c r="CK46" s="286"/>
      <c r="CL46" s="286"/>
      <c r="CM46" s="286"/>
      <c r="CN46" s="286"/>
      <c r="CO46" s="286"/>
      <c r="CP46" s="286"/>
      <c r="CQ46" s="286"/>
      <c r="CR46" s="286"/>
      <c r="CS46" s="172" t="s">
        <v>76</v>
      </c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1"/>
      <c r="DQ46" s="38"/>
      <c r="DR46" s="38"/>
      <c r="DS46" s="154">
        <v>146931.49</v>
      </c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>
        <v>28800</v>
      </c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4">
        <f t="shared" si="2"/>
        <v>28800</v>
      </c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6" t="s">
        <v>40</v>
      </c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7"/>
      <c r="FS46" s="55"/>
    </row>
    <row r="47" spans="1:175" s="1" customFormat="1" ht="12" customHeight="1" x14ac:dyDescent="0.2">
      <c r="A47" s="168" t="s">
        <v>165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285" t="s">
        <v>73</v>
      </c>
      <c r="BY47" s="285"/>
      <c r="BZ47" s="285"/>
      <c r="CA47" s="285"/>
      <c r="CB47" s="285"/>
      <c r="CC47" s="285"/>
      <c r="CD47" s="285"/>
      <c r="CE47" s="285"/>
      <c r="CF47" s="286" t="s">
        <v>74</v>
      </c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172" t="s">
        <v>77</v>
      </c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1"/>
      <c r="DQ47" s="38"/>
      <c r="DR47" s="38"/>
      <c r="DS47" s="154">
        <v>101600</v>
      </c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>
        <v>0</v>
      </c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4">
        <f t="shared" si="2"/>
        <v>0</v>
      </c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6" t="s">
        <v>40</v>
      </c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7"/>
      <c r="FS47" s="55"/>
    </row>
    <row r="48" spans="1:175" s="1" customFormat="1" ht="12" customHeight="1" x14ac:dyDescent="0.2">
      <c r="A48" s="168" t="s">
        <v>166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285" t="s">
        <v>73</v>
      </c>
      <c r="BY48" s="285"/>
      <c r="BZ48" s="285"/>
      <c r="CA48" s="285"/>
      <c r="CB48" s="285"/>
      <c r="CC48" s="285"/>
      <c r="CD48" s="285"/>
      <c r="CE48" s="285"/>
      <c r="CF48" s="286" t="s">
        <v>74</v>
      </c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172" t="s">
        <v>78</v>
      </c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1"/>
      <c r="DQ48" s="38"/>
      <c r="DR48" s="38"/>
      <c r="DS48" s="154">
        <v>846577.03</v>
      </c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>
        <v>0</v>
      </c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4">
        <f t="shared" si="2"/>
        <v>0</v>
      </c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6" t="s">
        <v>40</v>
      </c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7"/>
      <c r="FS48" s="55"/>
    </row>
    <row r="49" spans="1:175" s="1" customFormat="1" ht="12" hidden="1" customHeight="1" x14ac:dyDescent="0.2">
      <c r="A49" s="168" t="s">
        <v>167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285" t="s">
        <v>73</v>
      </c>
      <c r="BY49" s="285"/>
      <c r="BZ49" s="285"/>
      <c r="CA49" s="285"/>
      <c r="CB49" s="285"/>
      <c r="CC49" s="285"/>
      <c r="CD49" s="285"/>
      <c r="CE49" s="285"/>
      <c r="CF49" s="286" t="s">
        <v>74</v>
      </c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172" t="s">
        <v>79</v>
      </c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1"/>
      <c r="DQ49" s="38"/>
      <c r="DR49" s="38"/>
      <c r="DS49" s="154">
        <v>0</v>
      </c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>
        <v>0</v>
      </c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4">
        <f t="shared" si="2"/>
        <v>0</v>
      </c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6" t="s">
        <v>40</v>
      </c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7"/>
      <c r="FS49" s="55"/>
    </row>
    <row r="50" spans="1:175" s="1" customFormat="1" ht="12" hidden="1" customHeight="1" x14ac:dyDescent="0.2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9"/>
      <c r="BX50" s="285" t="s">
        <v>73</v>
      </c>
      <c r="BY50" s="285"/>
      <c r="BZ50" s="285"/>
      <c r="CA50" s="285"/>
      <c r="CB50" s="285"/>
      <c r="CC50" s="285"/>
      <c r="CD50" s="285"/>
      <c r="CE50" s="285"/>
      <c r="CF50" s="286" t="s">
        <v>74</v>
      </c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172">
        <v>342</v>
      </c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87"/>
      <c r="DO50" s="87"/>
      <c r="DP50" s="87"/>
      <c r="DQ50" s="88"/>
      <c r="DR50" s="88"/>
      <c r="DS50" s="126">
        <v>0</v>
      </c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84"/>
      <c r="EE50" s="85"/>
      <c r="EF50" s="139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1"/>
      <c r="ES50" s="139"/>
      <c r="ET50" s="140"/>
      <c r="EU50" s="140"/>
      <c r="EV50" s="140"/>
      <c r="EW50" s="140"/>
      <c r="EX50" s="140"/>
      <c r="EY50" s="140"/>
      <c r="EZ50" s="140"/>
      <c r="FA50" s="140"/>
      <c r="FB50" s="140"/>
      <c r="FC50" s="141"/>
      <c r="FD50" s="64"/>
      <c r="FE50" s="64"/>
      <c r="FF50" s="86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55"/>
    </row>
    <row r="51" spans="1:175" s="1" customFormat="1" ht="12" hidden="1" customHeight="1" x14ac:dyDescent="0.2">
      <c r="A51" s="168" t="s">
        <v>175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9">
        <v>2640</v>
      </c>
      <c r="BY51" s="170"/>
      <c r="BZ51" s="170"/>
      <c r="CA51" s="170"/>
      <c r="CB51" s="170"/>
      <c r="CC51" s="170"/>
      <c r="CD51" s="170"/>
      <c r="CE51" s="171"/>
      <c r="CF51" s="172">
        <v>244</v>
      </c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1"/>
      <c r="CS51" s="172">
        <v>343</v>
      </c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35"/>
      <c r="DR51" s="35"/>
      <c r="DS51" s="173">
        <v>0</v>
      </c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281"/>
      <c r="EF51" s="154">
        <v>0</v>
      </c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4">
        <f t="shared" si="2"/>
        <v>0</v>
      </c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36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55"/>
    </row>
    <row r="52" spans="1:175" s="1" customFormat="1" ht="12" hidden="1" customHeight="1" x14ac:dyDescent="0.2">
      <c r="A52" s="168" t="s">
        <v>174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9">
        <v>2640</v>
      </c>
      <c r="BY52" s="170"/>
      <c r="BZ52" s="170"/>
      <c r="CA52" s="170"/>
      <c r="CB52" s="170"/>
      <c r="CC52" s="170"/>
      <c r="CD52" s="170"/>
      <c r="CE52" s="171"/>
      <c r="CF52" s="172">
        <v>244</v>
      </c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1"/>
      <c r="CS52" s="172">
        <v>344</v>
      </c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35"/>
      <c r="DR52" s="35"/>
      <c r="DS52" s="173">
        <v>0</v>
      </c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281"/>
      <c r="EF52" s="154">
        <v>0</v>
      </c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4">
        <f t="shared" si="2"/>
        <v>0</v>
      </c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36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55"/>
    </row>
    <row r="53" spans="1:175" s="1" customFormat="1" ht="12" hidden="1" customHeight="1" x14ac:dyDescent="0.2">
      <c r="A53" s="168" t="s">
        <v>186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9">
        <v>2640</v>
      </c>
      <c r="BY53" s="170"/>
      <c r="BZ53" s="170"/>
      <c r="CA53" s="170"/>
      <c r="CB53" s="170"/>
      <c r="CC53" s="170"/>
      <c r="CD53" s="170"/>
      <c r="CE53" s="171"/>
      <c r="CF53" s="172">
        <v>244</v>
      </c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1"/>
      <c r="CS53" s="172">
        <v>345</v>
      </c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61"/>
      <c r="DO53" s="61"/>
      <c r="DP53" s="61"/>
      <c r="DQ53" s="59"/>
      <c r="DR53" s="59"/>
      <c r="DS53" s="173">
        <v>0</v>
      </c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62"/>
      <c r="EE53" s="63"/>
      <c r="EF53" s="126">
        <v>0</v>
      </c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8"/>
      <c r="ES53" s="126">
        <v>0</v>
      </c>
      <c r="ET53" s="127"/>
      <c r="EU53" s="127"/>
      <c r="EV53" s="127"/>
      <c r="EW53" s="127"/>
      <c r="EX53" s="127"/>
      <c r="EY53" s="127"/>
      <c r="EZ53" s="127"/>
      <c r="FA53" s="127"/>
      <c r="FB53" s="127"/>
      <c r="FC53" s="128"/>
      <c r="FD53" s="64"/>
      <c r="FE53" s="64"/>
      <c r="FF53" s="136"/>
      <c r="FG53" s="137"/>
      <c r="FH53" s="137"/>
      <c r="FI53" s="137"/>
      <c r="FJ53" s="137"/>
      <c r="FK53" s="137"/>
      <c r="FL53" s="137"/>
      <c r="FM53" s="137"/>
      <c r="FN53" s="137"/>
      <c r="FO53" s="137"/>
      <c r="FP53" s="60"/>
      <c r="FQ53" s="60"/>
      <c r="FR53" s="60"/>
      <c r="FS53" s="55"/>
    </row>
    <row r="54" spans="1:175" s="1" customFormat="1" ht="12" customHeight="1" x14ac:dyDescent="0.2">
      <c r="A54" s="168" t="s">
        <v>171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9">
        <v>2640</v>
      </c>
      <c r="BY54" s="170"/>
      <c r="BZ54" s="170"/>
      <c r="CA54" s="170"/>
      <c r="CB54" s="170"/>
      <c r="CC54" s="170"/>
      <c r="CD54" s="170"/>
      <c r="CE54" s="171"/>
      <c r="CF54" s="172">
        <v>244</v>
      </c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1"/>
      <c r="CS54" s="172">
        <v>346</v>
      </c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25"/>
      <c r="DR54" s="25"/>
      <c r="DS54" s="126">
        <v>53300</v>
      </c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8"/>
      <c r="EF54" s="154">
        <v>0</v>
      </c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4">
        <f t="shared" si="2"/>
        <v>0</v>
      </c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36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55"/>
    </row>
    <row r="55" spans="1:175" s="1" customFormat="1" ht="12" hidden="1" customHeight="1" x14ac:dyDescent="0.2">
      <c r="A55" s="168" t="s">
        <v>177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9">
        <v>2640</v>
      </c>
      <c r="BY55" s="170"/>
      <c r="BZ55" s="170"/>
      <c r="CA55" s="170"/>
      <c r="CB55" s="170"/>
      <c r="CC55" s="170"/>
      <c r="CD55" s="170"/>
      <c r="CE55" s="171"/>
      <c r="CF55" s="172">
        <v>244</v>
      </c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1"/>
      <c r="CS55" s="172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42"/>
      <c r="DR55" s="42"/>
      <c r="DS55" s="278">
        <v>0</v>
      </c>
      <c r="DT55" s="279"/>
      <c r="DU55" s="279"/>
      <c r="DV55" s="279"/>
      <c r="DW55" s="279"/>
      <c r="DX55" s="279"/>
      <c r="DY55" s="279"/>
      <c r="DZ55" s="279"/>
      <c r="EA55" s="279"/>
      <c r="EB55" s="279"/>
      <c r="EC55" s="279"/>
      <c r="ED55" s="279"/>
      <c r="EE55" s="280"/>
      <c r="EF55" s="126">
        <v>0</v>
      </c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8"/>
      <c r="ES55" s="126">
        <v>0</v>
      </c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8"/>
      <c r="FF55" s="136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55"/>
    </row>
    <row r="56" spans="1:175" s="1" customFormat="1" ht="12" customHeight="1" x14ac:dyDescent="0.2">
      <c r="A56" s="168" t="s">
        <v>178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285" t="s">
        <v>73</v>
      </c>
      <c r="BY56" s="285"/>
      <c r="BZ56" s="285"/>
      <c r="CA56" s="285"/>
      <c r="CB56" s="285"/>
      <c r="CC56" s="285"/>
      <c r="CD56" s="285"/>
      <c r="CE56" s="285"/>
      <c r="CF56" s="286">
        <v>247</v>
      </c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172">
        <v>223</v>
      </c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1"/>
      <c r="DQ56" s="38"/>
      <c r="DR56" s="38"/>
      <c r="DS56" s="278">
        <v>273700</v>
      </c>
      <c r="DT56" s="279"/>
      <c r="DU56" s="279"/>
      <c r="DV56" s="279"/>
      <c r="DW56" s="279"/>
      <c r="DX56" s="279"/>
      <c r="DY56" s="279"/>
      <c r="DZ56" s="279"/>
      <c r="EA56" s="279"/>
      <c r="EB56" s="279"/>
      <c r="EC56" s="279"/>
      <c r="ED56" s="279"/>
      <c r="EE56" s="280"/>
      <c r="EF56" s="154">
        <v>273700</v>
      </c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4">
        <f t="shared" si="2"/>
        <v>273700</v>
      </c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6" t="s">
        <v>40</v>
      </c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7"/>
      <c r="FS56" s="56"/>
    </row>
    <row r="57" spans="1:175" s="1" customFormat="1" ht="12.95" customHeight="1" x14ac:dyDescent="0.2">
      <c r="A57" s="287" t="s">
        <v>80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  <c r="BK57" s="287"/>
      <c r="BL57" s="287"/>
      <c r="BM57" s="287"/>
      <c r="BN57" s="287"/>
      <c r="BO57" s="287"/>
      <c r="BP57" s="287"/>
      <c r="BQ57" s="287"/>
      <c r="BR57" s="287"/>
      <c r="BS57" s="287"/>
      <c r="BT57" s="287"/>
      <c r="BU57" s="287"/>
      <c r="BV57" s="287"/>
      <c r="BW57" s="287"/>
      <c r="BX57" s="288" t="s">
        <v>81</v>
      </c>
      <c r="BY57" s="288"/>
      <c r="BZ57" s="288"/>
      <c r="CA57" s="288"/>
      <c r="CB57" s="288"/>
      <c r="CC57" s="288"/>
      <c r="CD57" s="288"/>
      <c r="CE57" s="288"/>
      <c r="CF57" s="271" t="s">
        <v>82</v>
      </c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136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8"/>
      <c r="DQ57" s="33"/>
      <c r="DR57" s="33"/>
      <c r="DS57" s="178" t="s">
        <v>40</v>
      </c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 t="s">
        <v>40</v>
      </c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 t="s">
        <v>40</v>
      </c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277" t="s">
        <v>39</v>
      </c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136"/>
      <c r="FS57" s="55"/>
    </row>
    <row r="58" spans="1:175" s="1" customFormat="1" ht="24.95" customHeight="1" x14ac:dyDescent="0.2">
      <c r="A58" s="340" t="s">
        <v>83</v>
      </c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177" t="s">
        <v>84</v>
      </c>
      <c r="BY58" s="177"/>
      <c r="BZ58" s="177"/>
      <c r="CA58" s="177"/>
      <c r="CB58" s="177"/>
      <c r="CC58" s="177"/>
      <c r="CD58" s="177"/>
      <c r="CE58" s="177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36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8"/>
      <c r="DQ58" s="33"/>
      <c r="DR58" s="33"/>
      <c r="DS58" s="178" t="s">
        <v>40</v>
      </c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 t="s">
        <v>40</v>
      </c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 t="s">
        <v>40</v>
      </c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277" t="s">
        <v>39</v>
      </c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136"/>
      <c r="FS58" s="55"/>
    </row>
    <row r="59" spans="1:175" s="1" customFormat="1" ht="12" customHeight="1" x14ac:dyDescent="0.2">
      <c r="A59" s="309" t="s">
        <v>85</v>
      </c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177" t="s">
        <v>86</v>
      </c>
      <c r="BY59" s="177"/>
      <c r="BZ59" s="177"/>
      <c r="CA59" s="177"/>
      <c r="CB59" s="177"/>
      <c r="CC59" s="177"/>
      <c r="CD59" s="177"/>
      <c r="CE59" s="177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36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8"/>
      <c r="DQ59" s="33"/>
      <c r="DR59" s="33"/>
      <c r="DS59" s="178" t="s">
        <v>40</v>
      </c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 t="s">
        <v>40</v>
      </c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 t="s">
        <v>40</v>
      </c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277" t="s">
        <v>39</v>
      </c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136"/>
      <c r="FS59" s="55"/>
    </row>
    <row r="60" spans="1:175" s="1" customFormat="1" ht="12" customHeight="1" x14ac:dyDescent="0.2">
      <c r="A60" s="309" t="s">
        <v>87</v>
      </c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177" t="s">
        <v>88</v>
      </c>
      <c r="BY60" s="177"/>
      <c r="BZ60" s="177"/>
      <c r="CA60" s="177"/>
      <c r="CB60" s="177"/>
      <c r="CC60" s="177"/>
      <c r="CD60" s="177"/>
      <c r="CE60" s="177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36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8"/>
      <c r="DQ60" s="33"/>
      <c r="DR60" s="33"/>
      <c r="DS60" s="178" t="s">
        <v>40</v>
      </c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 t="s">
        <v>40</v>
      </c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 t="s">
        <v>40</v>
      </c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277" t="s">
        <v>39</v>
      </c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136"/>
      <c r="FS60" s="55"/>
    </row>
    <row r="61" spans="1:175" s="1" customFormat="1" ht="12.95" customHeight="1" x14ac:dyDescent="0.2">
      <c r="A61" s="287" t="s">
        <v>89</v>
      </c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7"/>
      <c r="BN61" s="287"/>
      <c r="BO61" s="287"/>
      <c r="BP61" s="287"/>
      <c r="BQ61" s="287"/>
      <c r="BR61" s="287"/>
      <c r="BS61" s="287"/>
      <c r="BT61" s="287"/>
      <c r="BU61" s="287"/>
      <c r="BV61" s="287"/>
      <c r="BW61" s="287"/>
      <c r="BX61" s="288" t="s">
        <v>90</v>
      </c>
      <c r="BY61" s="288"/>
      <c r="BZ61" s="288"/>
      <c r="CA61" s="288"/>
      <c r="CB61" s="288"/>
      <c r="CC61" s="288"/>
      <c r="CD61" s="288"/>
      <c r="CE61" s="288"/>
      <c r="CF61" s="271" t="s">
        <v>39</v>
      </c>
      <c r="CG61" s="271"/>
      <c r="CH61" s="271"/>
      <c r="CI61" s="271"/>
      <c r="CJ61" s="271"/>
      <c r="CK61" s="271"/>
      <c r="CL61" s="271"/>
      <c r="CM61" s="271"/>
      <c r="CN61" s="271"/>
      <c r="CO61" s="271"/>
      <c r="CP61" s="271"/>
      <c r="CQ61" s="271"/>
      <c r="CR61" s="271"/>
      <c r="CS61" s="136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8"/>
      <c r="DQ61" s="33"/>
      <c r="DR61" s="33"/>
      <c r="DS61" s="178" t="s">
        <v>40</v>
      </c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 t="s">
        <v>40</v>
      </c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 t="s">
        <v>40</v>
      </c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277" t="s">
        <v>39</v>
      </c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136"/>
      <c r="FS61" s="55"/>
    </row>
    <row r="62" spans="1:175" s="1" customFormat="1" ht="23.1" customHeight="1" thickBot="1" x14ac:dyDescent="0.25">
      <c r="A62" s="193" t="s">
        <v>91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4" t="s">
        <v>92</v>
      </c>
      <c r="BY62" s="194"/>
      <c r="BZ62" s="194"/>
      <c r="CA62" s="194"/>
      <c r="CB62" s="194"/>
      <c r="CC62" s="194"/>
      <c r="CD62" s="194"/>
      <c r="CE62" s="194"/>
      <c r="CF62" s="195" t="s">
        <v>93</v>
      </c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8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8"/>
      <c r="DQ62" s="34"/>
      <c r="DR62" s="34"/>
      <c r="DS62" s="196" t="s">
        <v>40</v>
      </c>
      <c r="DT62" s="196"/>
      <c r="DU62" s="196"/>
      <c r="DV62" s="196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 t="s">
        <v>40</v>
      </c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 t="s">
        <v>40</v>
      </c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7" t="s">
        <v>39</v>
      </c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8"/>
      <c r="FS62" s="55"/>
    </row>
    <row r="64" spans="1:175" s="1" customFormat="1" ht="15" customHeight="1" x14ac:dyDescent="0.2">
      <c r="A64" s="199" t="s">
        <v>94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</row>
    <row r="65" spans="1:175" s="1" customFormat="1" ht="12" customHeight="1" x14ac:dyDescent="0.2">
      <c r="A65" s="200" t="s">
        <v>95</v>
      </c>
      <c r="B65" s="200"/>
      <c r="C65" s="200"/>
      <c r="D65" s="200"/>
      <c r="E65" s="200"/>
      <c r="F65" s="200"/>
      <c r="G65" s="200"/>
      <c r="H65" s="200"/>
      <c r="I65" s="207" t="s">
        <v>20</v>
      </c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7"/>
      <c r="BW65" s="207"/>
      <c r="BX65" s="207"/>
      <c r="BY65" s="207"/>
      <c r="BZ65" s="207"/>
      <c r="CA65" s="207"/>
      <c r="CB65" s="207"/>
      <c r="CC65" s="207"/>
      <c r="CD65" s="207"/>
      <c r="CE65" s="207"/>
      <c r="CF65" s="207"/>
      <c r="CG65" s="207"/>
      <c r="CH65" s="207"/>
      <c r="CI65" s="207"/>
      <c r="CJ65" s="207"/>
      <c r="CK65" s="207"/>
      <c r="CL65" s="207"/>
      <c r="CM65" s="207"/>
      <c r="CN65" s="200" t="s">
        <v>96</v>
      </c>
      <c r="CO65" s="200"/>
      <c r="CP65" s="200"/>
      <c r="CQ65" s="200"/>
      <c r="CR65" s="200"/>
      <c r="CS65" s="200"/>
      <c r="CT65" s="200"/>
      <c r="CU65" s="200"/>
      <c r="CV65" s="200" t="s">
        <v>97</v>
      </c>
      <c r="CW65" s="200"/>
      <c r="CX65" s="200"/>
      <c r="CY65" s="200"/>
      <c r="CZ65" s="200"/>
      <c r="DA65" s="200"/>
      <c r="DB65" s="200"/>
      <c r="DC65" s="200"/>
      <c r="DD65" s="200"/>
      <c r="DE65" s="200"/>
      <c r="DF65" s="212" t="s">
        <v>22</v>
      </c>
      <c r="DG65" s="213"/>
      <c r="DH65" s="213"/>
      <c r="DI65" s="213"/>
      <c r="DJ65" s="213"/>
      <c r="DK65" s="213"/>
      <c r="DL65" s="213"/>
      <c r="DM65" s="213"/>
      <c r="DN65" s="213"/>
      <c r="DO65" s="213"/>
      <c r="DP65" s="214"/>
      <c r="DQ65" s="39"/>
      <c r="DR65" s="39"/>
      <c r="DS65" s="183" t="s">
        <v>179</v>
      </c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5"/>
      <c r="EF65" s="192" t="s">
        <v>24</v>
      </c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</row>
    <row r="66" spans="1:175" s="1" customFormat="1" ht="12" customHeight="1" x14ac:dyDescent="0.2">
      <c r="A66" s="201"/>
      <c r="B66" s="202"/>
      <c r="C66" s="202"/>
      <c r="D66" s="202"/>
      <c r="E66" s="202"/>
      <c r="F66" s="202"/>
      <c r="G66" s="202"/>
      <c r="H66" s="203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9"/>
      <c r="CN66" s="201"/>
      <c r="CO66" s="202"/>
      <c r="CP66" s="202"/>
      <c r="CQ66" s="202"/>
      <c r="CR66" s="202"/>
      <c r="CS66" s="202"/>
      <c r="CT66" s="202"/>
      <c r="CU66" s="203"/>
      <c r="CV66" s="201"/>
      <c r="CW66" s="202"/>
      <c r="CX66" s="202"/>
      <c r="CY66" s="202"/>
      <c r="CZ66" s="202"/>
      <c r="DA66" s="202"/>
      <c r="DB66" s="202"/>
      <c r="DC66" s="202"/>
      <c r="DD66" s="202"/>
      <c r="DE66" s="203"/>
      <c r="DF66" s="201"/>
      <c r="DG66" s="187"/>
      <c r="DH66" s="187"/>
      <c r="DI66" s="187"/>
      <c r="DJ66" s="187"/>
      <c r="DK66" s="187"/>
      <c r="DL66" s="187"/>
      <c r="DM66" s="187"/>
      <c r="DN66" s="187"/>
      <c r="DO66" s="187"/>
      <c r="DP66" s="203"/>
      <c r="DQ66" s="28"/>
      <c r="DR66" s="45"/>
      <c r="DS66" s="186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8"/>
      <c r="EF66" s="181" t="s">
        <v>181</v>
      </c>
      <c r="EG66" s="181"/>
      <c r="EH66" s="181"/>
      <c r="EI66" s="181"/>
      <c r="EJ66" s="181"/>
      <c r="EK66" s="181"/>
      <c r="EL66" s="181"/>
      <c r="EM66" s="181"/>
      <c r="EN66" s="181"/>
      <c r="EO66" s="181"/>
      <c r="EP66" s="181"/>
      <c r="EQ66" s="181"/>
      <c r="ER66" s="181"/>
      <c r="ES66" s="181" t="s">
        <v>192</v>
      </c>
      <c r="ET66" s="181"/>
      <c r="EU66" s="181"/>
      <c r="EV66" s="181"/>
      <c r="EW66" s="181"/>
      <c r="EX66" s="181"/>
      <c r="EY66" s="181"/>
      <c r="EZ66" s="181"/>
      <c r="FA66" s="181"/>
      <c r="FB66" s="181"/>
      <c r="FC66" s="181"/>
      <c r="FD66" s="181"/>
      <c r="FE66" s="181"/>
      <c r="FF66" s="181" t="s">
        <v>199</v>
      </c>
      <c r="FG66" s="181"/>
      <c r="FH66" s="181"/>
      <c r="FI66" s="181"/>
      <c r="FJ66" s="181"/>
      <c r="FK66" s="181"/>
      <c r="FL66" s="181"/>
      <c r="FM66" s="181"/>
      <c r="FN66" s="181"/>
      <c r="FO66" s="181"/>
      <c r="FP66" s="181"/>
      <c r="FQ66" s="181"/>
      <c r="FR66" s="181"/>
      <c r="FS66" s="180" t="s">
        <v>25</v>
      </c>
    </row>
    <row r="67" spans="1:175" s="1" customFormat="1" ht="36.950000000000003" customHeight="1" x14ac:dyDescent="0.2">
      <c r="A67" s="204"/>
      <c r="B67" s="205"/>
      <c r="C67" s="205"/>
      <c r="D67" s="205"/>
      <c r="E67" s="205"/>
      <c r="F67" s="205"/>
      <c r="G67" s="205"/>
      <c r="H67" s="206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210"/>
      <c r="CK67" s="210"/>
      <c r="CL67" s="210"/>
      <c r="CM67" s="211"/>
      <c r="CN67" s="204"/>
      <c r="CO67" s="205"/>
      <c r="CP67" s="205"/>
      <c r="CQ67" s="205"/>
      <c r="CR67" s="205"/>
      <c r="CS67" s="205"/>
      <c r="CT67" s="205"/>
      <c r="CU67" s="206"/>
      <c r="CV67" s="204"/>
      <c r="CW67" s="205"/>
      <c r="CX67" s="205"/>
      <c r="CY67" s="205"/>
      <c r="CZ67" s="205"/>
      <c r="DA67" s="205"/>
      <c r="DB67" s="205"/>
      <c r="DC67" s="205"/>
      <c r="DD67" s="205"/>
      <c r="DE67" s="206"/>
      <c r="DF67" s="215"/>
      <c r="DG67" s="216"/>
      <c r="DH67" s="216"/>
      <c r="DI67" s="216"/>
      <c r="DJ67" s="216"/>
      <c r="DK67" s="216"/>
      <c r="DL67" s="216"/>
      <c r="DM67" s="216"/>
      <c r="DN67" s="216"/>
      <c r="DO67" s="216"/>
      <c r="DP67" s="206"/>
      <c r="DQ67" s="29"/>
      <c r="DR67" s="46"/>
      <c r="DS67" s="189"/>
      <c r="DT67" s="190"/>
      <c r="DU67" s="190"/>
      <c r="DV67" s="190"/>
      <c r="DW67" s="190"/>
      <c r="DX67" s="190"/>
      <c r="DY67" s="190"/>
      <c r="DZ67" s="190"/>
      <c r="EA67" s="190"/>
      <c r="EB67" s="190"/>
      <c r="EC67" s="190"/>
      <c r="ED67" s="190"/>
      <c r="EE67" s="191"/>
      <c r="EF67" s="182" t="s">
        <v>98</v>
      </c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 t="s">
        <v>99</v>
      </c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 t="s">
        <v>99</v>
      </c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0"/>
    </row>
    <row r="68" spans="1:175" s="1" customFormat="1" ht="12" customHeight="1" thickBot="1" x14ac:dyDescent="0.25">
      <c r="A68" s="266" t="s">
        <v>29</v>
      </c>
      <c r="B68" s="266"/>
      <c r="C68" s="266"/>
      <c r="D68" s="266"/>
      <c r="E68" s="266"/>
      <c r="F68" s="266"/>
      <c r="G68" s="266"/>
      <c r="H68" s="266"/>
      <c r="I68" s="267" t="s">
        <v>30</v>
      </c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  <c r="CA68" s="267"/>
      <c r="CB68" s="267"/>
      <c r="CC68" s="267"/>
      <c r="CD68" s="267"/>
      <c r="CE68" s="267"/>
      <c r="CF68" s="267"/>
      <c r="CG68" s="267"/>
      <c r="CH68" s="267"/>
      <c r="CI68" s="267"/>
      <c r="CJ68" s="267"/>
      <c r="CK68" s="267"/>
      <c r="CL68" s="267"/>
      <c r="CM68" s="267"/>
      <c r="CN68" s="268" t="s">
        <v>31</v>
      </c>
      <c r="CO68" s="268"/>
      <c r="CP68" s="268"/>
      <c r="CQ68" s="268"/>
      <c r="CR68" s="268"/>
      <c r="CS68" s="268"/>
      <c r="CT68" s="268"/>
      <c r="CU68" s="268"/>
      <c r="CV68" s="268" t="s">
        <v>32</v>
      </c>
      <c r="CW68" s="268"/>
      <c r="CX68" s="268"/>
      <c r="CY68" s="268"/>
      <c r="CZ68" s="268"/>
      <c r="DA68" s="268"/>
      <c r="DB68" s="268"/>
      <c r="DC68" s="268"/>
      <c r="DD68" s="268"/>
      <c r="DE68" s="268"/>
      <c r="DF68" s="260" t="s">
        <v>172</v>
      </c>
      <c r="DG68" s="261"/>
      <c r="DH68" s="261"/>
      <c r="DI68" s="261"/>
      <c r="DJ68" s="261"/>
      <c r="DK68" s="261"/>
      <c r="DL68" s="261"/>
      <c r="DM68" s="261"/>
      <c r="DN68" s="261"/>
      <c r="DO68" s="261"/>
      <c r="DP68" s="262"/>
      <c r="DQ68" s="31"/>
      <c r="DR68" s="31"/>
      <c r="DS68" s="269" t="s">
        <v>180</v>
      </c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70">
        <v>5</v>
      </c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>
        <v>6</v>
      </c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153">
        <v>7</v>
      </c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52">
        <v>8</v>
      </c>
    </row>
    <row r="69" spans="1:175" s="1" customFormat="1" ht="12" customHeight="1" x14ac:dyDescent="0.2">
      <c r="A69" s="271" t="s">
        <v>29</v>
      </c>
      <c r="B69" s="271"/>
      <c r="C69" s="271"/>
      <c r="D69" s="271"/>
      <c r="E69" s="271"/>
      <c r="F69" s="271"/>
      <c r="G69" s="271"/>
      <c r="H69" s="271"/>
      <c r="I69" s="272" t="s">
        <v>100</v>
      </c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3" t="s">
        <v>101</v>
      </c>
      <c r="CO69" s="273"/>
      <c r="CP69" s="273"/>
      <c r="CQ69" s="273"/>
      <c r="CR69" s="273"/>
      <c r="CS69" s="273"/>
      <c r="CT69" s="273"/>
      <c r="CU69" s="273"/>
      <c r="CV69" s="274" t="s">
        <v>39</v>
      </c>
      <c r="CW69" s="274"/>
      <c r="CX69" s="274"/>
      <c r="CY69" s="274"/>
      <c r="CZ69" s="274"/>
      <c r="DA69" s="274"/>
      <c r="DB69" s="274"/>
      <c r="DC69" s="274"/>
      <c r="DD69" s="274"/>
      <c r="DE69" s="274"/>
      <c r="DF69" s="263"/>
      <c r="DG69" s="264"/>
      <c r="DH69" s="264"/>
      <c r="DI69" s="264"/>
      <c r="DJ69" s="264"/>
      <c r="DK69" s="264"/>
      <c r="DL69" s="264"/>
      <c r="DM69" s="264"/>
      <c r="DN69" s="264"/>
      <c r="DO69" s="264"/>
      <c r="DP69" s="265"/>
      <c r="DQ69" s="32"/>
      <c r="DR69" s="32"/>
      <c r="DS69" s="275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5">
        <f>EF73</f>
        <v>3742257.43</v>
      </c>
      <c r="EG69" s="276"/>
      <c r="EH69" s="276"/>
      <c r="EI69" s="276"/>
      <c r="EJ69" s="276"/>
      <c r="EK69" s="276"/>
      <c r="EL69" s="276"/>
      <c r="EM69" s="276"/>
      <c r="EN69" s="276"/>
      <c r="EO69" s="276"/>
      <c r="EP69" s="276"/>
      <c r="EQ69" s="276"/>
      <c r="ER69" s="276"/>
      <c r="ES69" s="275">
        <f t="shared" ref="ES69" si="4">ES73</f>
        <v>302500</v>
      </c>
      <c r="ET69" s="276"/>
      <c r="EU69" s="276"/>
      <c r="EV69" s="276"/>
      <c r="EW69" s="276"/>
      <c r="EX69" s="276"/>
      <c r="EY69" s="276"/>
      <c r="EZ69" s="276"/>
      <c r="FA69" s="276"/>
      <c r="FB69" s="276"/>
      <c r="FC69" s="276"/>
      <c r="FD69" s="276"/>
      <c r="FE69" s="276"/>
      <c r="FF69" s="257">
        <f>ES69</f>
        <v>302500</v>
      </c>
      <c r="FG69" s="258"/>
      <c r="FH69" s="258"/>
      <c r="FI69" s="258"/>
      <c r="FJ69" s="258"/>
      <c r="FK69" s="258"/>
      <c r="FL69" s="258"/>
      <c r="FM69" s="258"/>
      <c r="FN69" s="258"/>
      <c r="FO69" s="258"/>
      <c r="FP69" s="258"/>
      <c r="FQ69" s="258"/>
      <c r="FR69" s="259"/>
      <c r="FS69" s="48"/>
    </row>
    <row r="70" spans="1:175" s="1" customFormat="1" ht="87.95" customHeight="1" x14ac:dyDescent="0.2">
      <c r="A70" s="175" t="s">
        <v>102</v>
      </c>
      <c r="B70" s="175"/>
      <c r="C70" s="175"/>
      <c r="D70" s="175"/>
      <c r="E70" s="175"/>
      <c r="F70" s="175"/>
      <c r="G70" s="175"/>
      <c r="H70" s="175"/>
      <c r="I70" s="256" t="s">
        <v>103</v>
      </c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177" t="s">
        <v>104</v>
      </c>
      <c r="CO70" s="177"/>
      <c r="CP70" s="177"/>
      <c r="CQ70" s="177"/>
      <c r="CR70" s="177"/>
      <c r="CS70" s="177"/>
      <c r="CT70" s="177"/>
      <c r="CU70" s="177"/>
      <c r="CV70" s="175" t="s">
        <v>39</v>
      </c>
      <c r="CW70" s="175"/>
      <c r="CX70" s="175"/>
      <c r="CY70" s="175"/>
      <c r="CZ70" s="175"/>
      <c r="DA70" s="175"/>
      <c r="DB70" s="175"/>
      <c r="DC70" s="175"/>
      <c r="DD70" s="175"/>
      <c r="DE70" s="175"/>
      <c r="DF70" s="136"/>
      <c r="DG70" s="137"/>
      <c r="DH70" s="137"/>
      <c r="DI70" s="137"/>
      <c r="DJ70" s="137"/>
      <c r="DK70" s="137"/>
      <c r="DL70" s="137"/>
      <c r="DM70" s="137"/>
      <c r="DN70" s="137"/>
      <c r="DO70" s="137"/>
      <c r="DP70" s="138"/>
      <c r="DQ70" s="33"/>
      <c r="DR70" s="33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 t="s">
        <v>40</v>
      </c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 t="s">
        <v>40</v>
      </c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51" t="s">
        <v>40</v>
      </c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2"/>
      <c r="FS70" s="48"/>
    </row>
    <row r="71" spans="1:175" s="1" customFormat="1" ht="24.95" customHeight="1" x14ac:dyDescent="0.2">
      <c r="A71" s="175" t="s">
        <v>105</v>
      </c>
      <c r="B71" s="175"/>
      <c r="C71" s="175"/>
      <c r="D71" s="175"/>
      <c r="E71" s="175"/>
      <c r="F71" s="175"/>
      <c r="G71" s="175"/>
      <c r="H71" s="175"/>
      <c r="I71" s="256" t="s">
        <v>106</v>
      </c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177" t="s">
        <v>107</v>
      </c>
      <c r="CO71" s="177"/>
      <c r="CP71" s="177"/>
      <c r="CQ71" s="177"/>
      <c r="CR71" s="177"/>
      <c r="CS71" s="177"/>
      <c r="CT71" s="177"/>
      <c r="CU71" s="177"/>
      <c r="CV71" s="175" t="s">
        <v>39</v>
      </c>
      <c r="CW71" s="175"/>
      <c r="CX71" s="175"/>
      <c r="CY71" s="175"/>
      <c r="CZ71" s="175"/>
      <c r="DA71" s="175"/>
      <c r="DB71" s="175"/>
      <c r="DC71" s="175"/>
      <c r="DD71" s="175"/>
      <c r="DE71" s="175"/>
      <c r="DF71" s="136"/>
      <c r="DG71" s="137"/>
      <c r="DH71" s="137"/>
      <c r="DI71" s="137"/>
      <c r="DJ71" s="137"/>
      <c r="DK71" s="137"/>
      <c r="DL71" s="137"/>
      <c r="DM71" s="137"/>
      <c r="DN71" s="137"/>
      <c r="DO71" s="137"/>
      <c r="DP71" s="138"/>
      <c r="DQ71" s="33"/>
      <c r="DR71" s="33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 t="s">
        <v>40</v>
      </c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 t="s">
        <v>40</v>
      </c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51" t="s">
        <v>40</v>
      </c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2"/>
      <c r="FS71" s="48"/>
    </row>
    <row r="72" spans="1:175" s="1" customFormat="1" ht="24.95" customHeight="1" x14ac:dyDescent="0.2">
      <c r="A72" s="175" t="s">
        <v>108</v>
      </c>
      <c r="B72" s="175"/>
      <c r="C72" s="175"/>
      <c r="D72" s="175"/>
      <c r="E72" s="175"/>
      <c r="F72" s="175"/>
      <c r="G72" s="175"/>
      <c r="H72" s="175"/>
      <c r="I72" s="256" t="s">
        <v>109</v>
      </c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177" t="s">
        <v>110</v>
      </c>
      <c r="CO72" s="177"/>
      <c r="CP72" s="177"/>
      <c r="CQ72" s="177"/>
      <c r="CR72" s="177"/>
      <c r="CS72" s="177"/>
      <c r="CT72" s="177"/>
      <c r="CU72" s="177"/>
      <c r="CV72" s="175" t="s">
        <v>39</v>
      </c>
      <c r="CW72" s="175"/>
      <c r="CX72" s="175"/>
      <c r="CY72" s="175"/>
      <c r="CZ72" s="175"/>
      <c r="DA72" s="175"/>
      <c r="DB72" s="175"/>
      <c r="DC72" s="175"/>
      <c r="DD72" s="175"/>
      <c r="DE72" s="175"/>
      <c r="DF72" s="136"/>
      <c r="DG72" s="137"/>
      <c r="DH72" s="137"/>
      <c r="DI72" s="137"/>
      <c r="DJ72" s="137"/>
      <c r="DK72" s="137"/>
      <c r="DL72" s="137"/>
      <c r="DM72" s="137"/>
      <c r="DN72" s="137"/>
      <c r="DO72" s="137"/>
      <c r="DP72" s="138"/>
      <c r="DQ72" s="33"/>
      <c r="DR72" s="33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 t="s">
        <v>40</v>
      </c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 t="s">
        <v>40</v>
      </c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51" t="s">
        <v>40</v>
      </c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2"/>
      <c r="FS72" s="48"/>
    </row>
    <row r="73" spans="1:175" s="1" customFormat="1" ht="24.95" customHeight="1" x14ac:dyDescent="0.2">
      <c r="A73" s="175" t="s">
        <v>111</v>
      </c>
      <c r="B73" s="175"/>
      <c r="C73" s="175"/>
      <c r="D73" s="175"/>
      <c r="E73" s="175"/>
      <c r="F73" s="175"/>
      <c r="G73" s="175"/>
      <c r="H73" s="175"/>
      <c r="I73" s="256" t="s">
        <v>112</v>
      </c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177" t="s">
        <v>113</v>
      </c>
      <c r="CO73" s="177"/>
      <c r="CP73" s="177"/>
      <c r="CQ73" s="177"/>
      <c r="CR73" s="177"/>
      <c r="CS73" s="177"/>
      <c r="CT73" s="177"/>
      <c r="CU73" s="177"/>
      <c r="CV73" s="175" t="s">
        <v>39</v>
      </c>
      <c r="CW73" s="175"/>
      <c r="CX73" s="175"/>
      <c r="CY73" s="175"/>
      <c r="CZ73" s="175"/>
      <c r="DA73" s="175"/>
      <c r="DB73" s="175"/>
      <c r="DC73" s="175"/>
      <c r="DD73" s="175"/>
      <c r="DE73" s="175"/>
      <c r="DF73" s="136"/>
      <c r="DG73" s="137"/>
      <c r="DH73" s="137"/>
      <c r="DI73" s="137"/>
      <c r="DJ73" s="137"/>
      <c r="DK73" s="137"/>
      <c r="DL73" s="137"/>
      <c r="DM73" s="137"/>
      <c r="DN73" s="137"/>
      <c r="DO73" s="137"/>
      <c r="DP73" s="138"/>
      <c r="DQ73" s="33"/>
      <c r="DR73" s="33"/>
      <c r="DS73" s="179"/>
      <c r="DT73" s="179"/>
      <c r="DU73" s="179"/>
      <c r="DV73" s="179"/>
      <c r="DW73" s="179"/>
      <c r="DX73" s="179"/>
      <c r="DY73" s="179"/>
      <c r="DZ73" s="179"/>
      <c r="EA73" s="179"/>
      <c r="EB73" s="179"/>
      <c r="EC73" s="179"/>
      <c r="ED73" s="179"/>
      <c r="EE73" s="179"/>
      <c r="EF73" s="179">
        <f>EF74+EF77+EF86</f>
        <v>3742257.43</v>
      </c>
      <c r="EG73" s="179"/>
      <c r="EH73" s="179"/>
      <c r="EI73" s="179"/>
      <c r="EJ73" s="179"/>
      <c r="EK73" s="179"/>
      <c r="EL73" s="179"/>
      <c r="EM73" s="179"/>
      <c r="EN73" s="179"/>
      <c r="EO73" s="179"/>
      <c r="EP73" s="179"/>
      <c r="EQ73" s="179"/>
      <c r="ER73" s="179"/>
      <c r="ES73" s="179">
        <f>ES74</f>
        <v>302500</v>
      </c>
      <c r="ET73" s="179"/>
      <c r="EU73" s="179"/>
      <c r="EV73" s="179"/>
      <c r="EW73" s="179"/>
      <c r="EX73" s="179"/>
      <c r="EY73" s="179"/>
      <c r="EZ73" s="179"/>
      <c r="FA73" s="179"/>
      <c r="FB73" s="179"/>
      <c r="FC73" s="179"/>
      <c r="FD73" s="179"/>
      <c r="FE73" s="179"/>
      <c r="FF73" s="255">
        <f>ES73</f>
        <v>302500</v>
      </c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2"/>
      <c r="FS73" s="48"/>
    </row>
    <row r="74" spans="1:175" s="1" customFormat="1" ht="24.95" customHeight="1" x14ac:dyDescent="0.2">
      <c r="A74" s="175" t="s">
        <v>114</v>
      </c>
      <c r="B74" s="175"/>
      <c r="C74" s="175"/>
      <c r="D74" s="175"/>
      <c r="E74" s="175"/>
      <c r="F74" s="175"/>
      <c r="G74" s="175"/>
      <c r="H74" s="175"/>
      <c r="I74" s="193" t="s">
        <v>115</v>
      </c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77" t="s">
        <v>116</v>
      </c>
      <c r="CO74" s="177"/>
      <c r="CP74" s="177"/>
      <c r="CQ74" s="177"/>
      <c r="CR74" s="177"/>
      <c r="CS74" s="177"/>
      <c r="CT74" s="177"/>
      <c r="CU74" s="177"/>
      <c r="CV74" s="175" t="s">
        <v>39</v>
      </c>
      <c r="CW74" s="175"/>
      <c r="CX74" s="175"/>
      <c r="CY74" s="175"/>
      <c r="CZ74" s="175"/>
      <c r="DA74" s="175"/>
      <c r="DB74" s="175"/>
      <c r="DC74" s="175"/>
      <c r="DD74" s="175"/>
      <c r="DE74" s="175"/>
      <c r="DF74" s="136"/>
      <c r="DG74" s="137"/>
      <c r="DH74" s="137"/>
      <c r="DI74" s="137"/>
      <c r="DJ74" s="137"/>
      <c r="DK74" s="137"/>
      <c r="DL74" s="137"/>
      <c r="DM74" s="137"/>
      <c r="DN74" s="137"/>
      <c r="DO74" s="137"/>
      <c r="DP74" s="138"/>
      <c r="DQ74" s="33"/>
      <c r="DR74" s="33"/>
      <c r="DS74" s="179"/>
      <c r="DT74" s="179"/>
      <c r="DU74" s="179"/>
      <c r="DV74" s="179"/>
      <c r="DW74" s="179"/>
      <c r="DX74" s="179"/>
      <c r="DY74" s="179"/>
      <c r="DZ74" s="179"/>
      <c r="EA74" s="179"/>
      <c r="EB74" s="179"/>
      <c r="EC74" s="179"/>
      <c r="ED74" s="179"/>
      <c r="EE74" s="179"/>
      <c r="EF74" s="179">
        <f t="shared" ref="EF74" si="5">EF75</f>
        <v>1225931.49</v>
      </c>
      <c r="EG74" s="179"/>
      <c r="EH74" s="179"/>
      <c r="EI74" s="179"/>
      <c r="EJ74" s="179"/>
      <c r="EK74" s="179"/>
      <c r="EL74" s="179"/>
      <c r="EM74" s="179"/>
      <c r="EN74" s="179"/>
      <c r="EO74" s="179"/>
      <c r="EP74" s="179"/>
      <c r="EQ74" s="179"/>
      <c r="ER74" s="179"/>
      <c r="ES74" s="179">
        <f t="shared" ref="ES74" si="6">ES75</f>
        <v>302500</v>
      </c>
      <c r="ET74" s="179"/>
      <c r="EU74" s="179"/>
      <c r="EV74" s="179"/>
      <c r="EW74" s="179"/>
      <c r="EX74" s="179"/>
      <c r="EY74" s="179"/>
      <c r="EZ74" s="179"/>
      <c r="FA74" s="179"/>
      <c r="FB74" s="179"/>
      <c r="FC74" s="179"/>
      <c r="FD74" s="179"/>
      <c r="FE74" s="179"/>
      <c r="FF74" s="255">
        <f>ES74</f>
        <v>302500</v>
      </c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2"/>
      <c r="FS74" s="48"/>
    </row>
    <row r="75" spans="1:175" s="1" customFormat="1" ht="24.95" customHeight="1" x14ac:dyDescent="0.2">
      <c r="A75" s="175" t="s">
        <v>117</v>
      </c>
      <c r="B75" s="175"/>
      <c r="C75" s="175"/>
      <c r="D75" s="175"/>
      <c r="E75" s="175"/>
      <c r="F75" s="175"/>
      <c r="G75" s="175"/>
      <c r="H75" s="175"/>
      <c r="I75" s="176" t="s">
        <v>118</v>
      </c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7" t="s">
        <v>119</v>
      </c>
      <c r="CO75" s="177"/>
      <c r="CP75" s="177"/>
      <c r="CQ75" s="177"/>
      <c r="CR75" s="177"/>
      <c r="CS75" s="177"/>
      <c r="CT75" s="177"/>
      <c r="CU75" s="177"/>
      <c r="CV75" s="175" t="s">
        <v>39</v>
      </c>
      <c r="CW75" s="175"/>
      <c r="CX75" s="175"/>
      <c r="CY75" s="175"/>
      <c r="CZ75" s="175"/>
      <c r="DA75" s="175"/>
      <c r="DB75" s="175"/>
      <c r="DC75" s="175"/>
      <c r="DD75" s="175"/>
      <c r="DE75" s="175"/>
      <c r="DF75" s="136"/>
      <c r="DG75" s="137"/>
      <c r="DH75" s="137"/>
      <c r="DI75" s="137"/>
      <c r="DJ75" s="137"/>
      <c r="DK75" s="137"/>
      <c r="DL75" s="137"/>
      <c r="DM75" s="137"/>
      <c r="DN75" s="137"/>
      <c r="DO75" s="137"/>
      <c r="DP75" s="138"/>
      <c r="DQ75" s="33"/>
      <c r="DR75" s="33"/>
      <c r="DS75" s="179"/>
      <c r="DT75" s="179"/>
      <c r="DU75" s="179"/>
      <c r="DV75" s="179"/>
      <c r="DW75" s="179"/>
      <c r="DX75" s="179"/>
      <c r="DY75" s="179"/>
      <c r="DZ75" s="179"/>
      <c r="EA75" s="179"/>
      <c r="EB75" s="179"/>
      <c r="EC75" s="179"/>
      <c r="ED75" s="179"/>
      <c r="EE75" s="179"/>
      <c r="EF75" s="179">
        <v>1225931.49</v>
      </c>
      <c r="EG75" s="179"/>
      <c r="EH75" s="179"/>
      <c r="EI75" s="179"/>
      <c r="EJ75" s="179"/>
      <c r="EK75" s="179"/>
      <c r="EL75" s="179"/>
      <c r="EM75" s="179"/>
      <c r="EN75" s="179"/>
      <c r="EO75" s="179"/>
      <c r="EP75" s="179"/>
      <c r="EQ75" s="179"/>
      <c r="ER75" s="179"/>
      <c r="ES75" s="179">
        <f>EF46+EF56</f>
        <v>302500</v>
      </c>
      <c r="ET75" s="179"/>
      <c r="EU75" s="179"/>
      <c r="EV75" s="179"/>
      <c r="EW75" s="179"/>
      <c r="EX75" s="179"/>
      <c r="EY75" s="179"/>
      <c r="EZ75" s="179"/>
      <c r="FA75" s="179"/>
      <c r="FB75" s="179"/>
      <c r="FC75" s="179"/>
      <c r="FD75" s="179"/>
      <c r="FE75" s="179"/>
      <c r="FF75" s="255">
        <f>ES75</f>
        <v>302500</v>
      </c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2"/>
      <c r="FS75" s="48"/>
    </row>
    <row r="76" spans="1:175" s="1" customFormat="1" ht="12" customHeight="1" x14ac:dyDescent="0.2">
      <c r="A76" s="175" t="s">
        <v>120</v>
      </c>
      <c r="B76" s="175"/>
      <c r="C76" s="175"/>
      <c r="D76" s="175"/>
      <c r="E76" s="175"/>
      <c r="F76" s="175"/>
      <c r="G76" s="175"/>
      <c r="H76" s="175"/>
      <c r="I76" s="176" t="s">
        <v>121</v>
      </c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7" t="s">
        <v>122</v>
      </c>
      <c r="CO76" s="177"/>
      <c r="CP76" s="177"/>
      <c r="CQ76" s="177"/>
      <c r="CR76" s="177"/>
      <c r="CS76" s="177"/>
      <c r="CT76" s="177"/>
      <c r="CU76" s="177"/>
      <c r="CV76" s="175" t="s">
        <v>39</v>
      </c>
      <c r="CW76" s="175"/>
      <c r="CX76" s="175"/>
      <c r="CY76" s="175"/>
      <c r="CZ76" s="175"/>
      <c r="DA76" s="175"/>
      <c r="DB76" s="175"/>
      <c r="DC76" s="175"/>
      <c r="DD76" s="175"/>
      <c r="DE76" s="175"/>
      <c r="DF76" s="136"/>
      <c r="DG76" s="137"/>
      <c r="DH76" s="137"/>
      <c r="DI76" s="137"/>
      <c r="DJ76" s="137"/>
      <c r="DK76" s="137"/>
      <c r="DL76" s="137"/>
      <c r="DM76" s="137"/>
      <c r="DN76" s="137"/>
      <c r="DO76" s="137"/>
      <c r="DP76" s="138"/>
      <c r="DQ76" s="33"/>
      <c r="DR76" s="33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9" t="s">
        <v>40</v>
      </c>
      <c r="EG76" s="179"/>
      <c r="EH76" s="179"/>
      <c r="EI76" s="179"/>
      <c r="EJ76" s="179"/>
      <c r="EK76" s="179"/>
      <c r="EL76" s="179"/>
      <c r="EM76" s="179"/>
      <c r="EN76" s="179"/>
      <c r="EO76" s="179"/>
      <c r="EP76" s="179"/>
      <c r="EQ76" s="179"/>
      <c r="ER76" s="179"/>
      <c r="ES76" s="178" t="s">
        <v>40</v>
      </c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51" t="s">
        <v>40</v>
      </c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2"/>
      <c r="FS76" s="48"/>
    </row>
    <row r="77" spans="1:175" s="1" customFormat="1" ht="24.95" customHeight="1" x14ac:dyDescent="0.2">
      <c r="A77" s="175" t="s">
        <v>123</v>
      </c>
      <c r="B77" s="175"/>
      <c r="C77" s="175"/>
      <c r="D77" s="175"/>
      <c r="E77" s="175"/>
      <c r="F77" s="175"/>
      <c r="G77" s="175"/>
      <c r="H77" s="175"/>
      <c r="I77" s="193" t="s">
        <v>124</v>
      </c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77" t="s">
        <v>125</v>
      </c>
      <c r="CO77" s="177"/>
      <c r="CP77" s="177"/>
      <c r="CQ77" s="177"/>
      <c r="CR77" s="177"/>
      <c r="CS77" s="177"/>
      <c r="CT77" s="177"/>
      <c r="CU77" s="177"/>
      <c r="CV77" s="175" t="s">
        <v>39</v>
      </c>
      <c r="CW77" s="175"/>
      <c r="CX77" s="175"/>
      <c r="CY77" s="175"/>
      <c r="CZ77" s="175"/>
      <c r="DA77" s="175"/>
      <c r="DB77" s="175"/>
      <c r="DC77" s="175"/>
      <c r="DD77" s="175"/>
      <c r="DE77" s="175"/>
      <c r="DF77" s="136"/>
      <c r="DG77" s="137"/>
      <c r="DH77" s="137"/>
      <c r="DI77" s="137"/>
      <c r="DJ77" s="137"/>
      <c r="DK77" s="137"/>
      <c r="DL77" s="137"/>
      <c r="DM77" s="137"/>
      <c r="DN77" s="137"/>
      <c r="DO77" s="137"/>
      <c r="DP77" s="138"/>
      <c r="DQ77" s="33"/>
      <c r="DR77" s="33"/>
      <c r="DS77" s="179"/>
      <c r="DT77" s="179"/>
      <c r="DU77" s="179"/>
      <c r="DV77" s="179"/>
      <c r="DW77" s="179"/>
      <c r="DX77" s="179"/>
      <c r="DY77" s="179"/>
      <c r="DZ77" s="179"/>
      <c r="EA77" s="179"/>
      <c r="EB77" s="179"/>
      <c r="EC77" s="179"/>
      <c r="ED77" s="179"/>
      <c r="EE77" s="179"/>
      <c r="EF77" s="179">
        <f>EF78</f>
        <v>2304948.91</v>
      </c>
      <c r="EG77" s="179"/>
      <c r="EH77" s="179"/>
      <c r="EI77" s="179"/>
      <c r="EJ77" s="179"/>
      <c r="EK77" s="179"/>
      <c r="EL77" s="179"/>
      <c r="EM77" s="179"/>
      <c r="EN77" s="179"/>
      <c r="EO77" s="179"/>
      <c r="EP77" s="179"/>
      <c r="EQ77" s="179"/>
      <c r="ER77" s="179"/>
      <c r="ES77" s="179" t="s">
        <v>40</v>
      </c>
      <c r="ET77" s="179"/>
      <c r="EU77" s="179"/>
      <c r="EV77" s="179"/>
      <c r="EW77" s="179"/>
      <c r="EX77" s="179"/>
      <c r="EY77" s="179"/>
      <c r="EZ77" s="179"/>
      <c r="FA77" s="179"/>
      <c r="FB77" s="179"/>
      <c r="FC77" s="179"/>
      <c r="FD77" s="179"/>
      <c r="FE77" s="179"/>
      <c r="FF77" s="151" t="s">
        <v>40</v>
      </c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2"/>
      <c r="FS77" s="48"/>
    </row>
    <row r="78" spans="1:175" s="1" customFormat="1" ht="24.95" customHeight="1" x14ac:dyDescent="0.2">
      <c r="A78" s="175" t="s">
        <v>126</v>
      </c>
      <c r="B78" s="175"/>
      <c r="C78" s="175"/>
      <c r="D78" s="175"/>
      <c r="E78" s="175"/>
      <c r="F78" s="175"/>
      <c r="G78" s="175"/>
      <c r="H78" s="175"/>
      <c r="I78" s="176" t="s">
        <v>118</v>
      </c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7" t="s">
        <v>127</v>
      </c>
      <c r="CO78" s="177"/>
      <c r="CP78" s="177"/>
      <c r="CQ78" s="177"/>
      <c r="CR78" s="177"/>
      <c r="CS78" s="177"/>
      <c r="CT78" s="177"/>
      <c r="CU78" s="177"/>
      <c r="CV78" s="175" t="s">
        <v>39</v>
      </c>
      <c r="CW78" s="175"/>
      <c r="CX78" s="175"/>
      <c r="CY78" s="175"/>
      <c r="CZ78" s="175"/>
      <c r="DA78" s="175"/>
      <c r="DB78" s="175"/>
      <c r="DC78" s="175"/>
      <c r="DD78" s="175"/>
      <c r="DE78" s="175"/>
      <c r="DF78" s="136"/>
      <c r="DG78" s="137"/>
      <c r="DH78" s="137"/>
      <c r="DI78" s="137"/>
      <c r="DJ78" s="137"/>
      <c r="DK78" s="137"/>
      <c r="DL78" s="137"/>
      <c r="DM78" s="137"/>
      <c r="DN78" s="137"/>
      <c r="DO78" s="137"/>
      <c r="DP78" s="138"/>
      <c r="DQ78" s="33"/>
      <c r="DR78" s="33"/>
      <c r="DS78" s="179"/>
      <c r="DT78" s="179"/>
      <c r="DU78" s="179"/>
      <c r="DV78" s="179"/>
      <c r="DW78" s="179"/>
      <c r="DX78" s="179"/>
      <c r="DY78" s="179"/>
      <c r="DZ78" s="179"/>
      <c r="EA78" s="179"/>
      <c r="EB78" s="179"/>
      <c r="EC78" s="179"/>
      <c r="ED78" s="179"/>
      <c r="EE78" s="179"/>
      <c r="EF78" s="179">
        <v>2304948.91</v>
      </c>
      <c r="EG78" s="179"/>
      <c r="EH78" s="179"/>
      <c r="EI78" s="179"/>
      <c r="EJ78" s="179"/>
      <c r="EK78" s="179"/>
      <c r="EL78" s="179"/>
      <c r="EM78" s="179"/>
      <c r="EN78" s="179"/>
      <c r="EO78" s="179"/>
      <c r="EP78" s="179"/>
      <c r="EQ78" s="179"/>
      <c r="ER78" s="179"/>
      <c r="ES78" s="178" t="s">
        <v>40</v>
      </c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51" t="s">
        <v>40</v>
      </c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2"/>
      <c r="FS78" s="48"/>
    </row>
    <row r="79" spans="1:175" s="1" customFormat="1" ht="12" customHeight="1" x14ac:dyDescent="0.2">
      <c r="A79" s="175" t="s">
        <v>128</v>
      </c>
      <c r="B79" s="175"/>
      <c r="C79" s="175"/>
      <c r="D79" s="175"/>
      <c r="E79" s="175"/>
      <c r="F79" s="175"/>
      <c r="G79" s="175"/>
      <c r="H79" s="175"/>
      <c r="I79" s="176" t="s">
        <v>121</v>
      </c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7" t="s">
        <v>129</v>
      </c>
      <c r="CO79" s="177"/>
      <c r="CP79" s="177"/>
      <c r="CQ79" s="177"/>
      <c r="CR79" s="177"/>
      <c r="CS79" s="177"/>
      <c r="CT79" s="177"/>
      <c r="CU79" s="177"/>
      <c r="CV79" s="175" t="s">
        <v>39</v>
      </c>
      <c r="CW79" s="175"/>
      <c r="CX79" s="175"/>
      <c r="CY79" s="175"/>
      <c r="CZ79" s="175"/>
      <c r="DA79" s="175"/>
      <c r="DB79" s="175"/>
      <c r="DC79" s="175"/>
      <c r="DD79" s="175"/>
      <c r="DE79" s="175"/>
      <c r="DF79" s="136"/>
      <c r="DG79" s="137"/>
      <c r="DH79" s="137"/>
      <c r="DI79" s="137"/>
      <c r="DJ79" s="137"/>
      <c r="DK79" s="137"/>
      <c r="DL79" s="137"/>
      <c r="DM79" s="137"/>
      <c r="DN79" s="137"/>
      <c r="DO79" s="137"/>
      <c r="DP79" s="138"/>
      <c r="DQ79" s="33"/>
      <c r="DR79" s="33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9" t="s">
        <v>40</v>
      </c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8" t="s">
        <v>40</v>
      </c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51" t="s">
        <v>40</v>
      </c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2"/>
      <c r="FS79" s="48"/>
    </row>
    <row r="80" spans="1:175" s="1" customFormat="1" ht="12" customHeight="1" x14ac:dyDescent="0.2">
      <c r="A80" s="175" t="s">
        <v>130</v>
      </c>
      <c r="B80" s="175"/>
      <c r="C80" s="175"/>
      <c r="D80" s="175"/>
      <c r="E80" s="175"/>
      <c r="F80" s="175"/>
      <c r="G80" s="175"/>
      <c r="H80" s="175"/>
      <c r="I80" s="193" t="s">
        <v>131</v>
      </c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77" t="s">
        <v>132</v>
      </c>
      <c r="CO80" s="177"/>
      <c r="CP80" s="177"/>
      <c r="CQ80" s="177"/>
      <c r="CR80" s="177"/>
      <c r="CS80" s="177"/>
      <c r="CT80" s="177"/>
      <c r="CU80" s="177"/>
      <c r="CV80" s="175" t="s">
        <v>39</v>
      </c>
      <c r="CW80" s="175"/>
      <c r="CX80" s="175"/>
      <c r="CY80" s="175"/>
      <c r="CZ80" s="175"/>
      <c r="DA80" s="175"/>
      <c r="DB80" s="175"/>
      <c r="DC80" s="175"/>
      <c r="DD80" s="175"/>
      <c r="DE80" s="175"/>
      <c r="DF80" s="136"/>
      <c r="DG80" s="137"/>
      <c r="DH80" s="137"/>
      <c r="DI80" s="137"/>
      <c r="DJ80" s="137"/>
      <c r="DK80" s="137"/>
      <c r="DL80" s="137"/>
      <c r="DM80" s="137"/>
      <c r="DN80" s="137"/>
      <c r="DO80" s="137"/>
      <c r="DP80" s="138"/>
      <c r="DQ80" s="33"/>
      <c r="DR80" s="33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9" t="s">
        <v>40</v>
      </c>
      <c r="EG80" s="179"/>
      <c r="EH80" s="179"/>
      <c r="EI80" s="179"/>
      <c r="EJ80" s="179"/>
      <c r="EK80" s="179"/>
      <c r="EL80" s="179"/>
      <c r="EM80" s="179"/>
      <c r="EN80" s="179"/>
      <c r="EO80" s="179"/>
      <c r="EP80" s="179"/>
      <c r="EQ80" s="179"/>
      <c r="ER80" s="179"/>
      <c r="ES80" s="178" t="s">
        <v>40</v>
      </c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51" t="s">
        <v>40</v>
      </c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2"/>
      <c r="FS80" s="48"/>
    </row>
    <row r="81" spans="1:175" s="1" customFormat="1" ht="12" customHeight="1" x14ac:dyDescent="0.2">
      <c r="A81" s="136"/>
      <c r="B81" s="137"/>
      <c r="C81" s="137"/>
      <c r="D81" s="137"/>
      <c r="E81" s="137"/>
      <c r="F81" s="137"/>
      <c r="G81" s="137"/>
      <c r="H81" s="138"/>
      <c r="I81" s="223" t="s">
        <v>188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3"/>
      <c r="CN81" s="254" t="s">
        <v>190</v>
      </c>
      <c r="CO81" s="137"/>
      <c r="CP81" s="137"/>
      <c r="CQ81" s="137"/>
      <c r="CR81" s="137"/>
      <c r="CS81" s="137"/>
      <c r="CT81" s="137"/>
      <c r="CU81" s="138"/>
      <c r="CV81" s="136"/>
      <c r="CW81" s="137"/>
      <c r="CX81" s="137"/>
      <c r="CY81" s="137"/>
      <c r="CZ81" s="137"/>
      <c r="DA81" s="137"/>
      <c r="DB81" s="137"/>
      <c r="DC81" s="138"/>
      <c r="DD81" s="67"/>
      <c r="DE81" s="67"/>
      <c r="DF81" s="65"/>
      <c r="DG81" s="66"/>
      <c r="DH81" s="66"/>
      <c r="DI81" s="66"/>
      <c r="DJ81" s="66"/>
      <c r="DK81" s="66"/>
      <c r="DL81" s="66"/>
      <c r="DM81" s="66"/>
      <c r="DN81" s="66"/>
      <c r="DO81" s="66"/>
      <c r="DP81" s="68"/>
      <c r="DQ81" s="67"/>
      <c r="DR81" s="67"/>
      <c r="DS81" s="136"/>
      <c r="DT81" s="137"/>
      <c r="DU81" s="137"/>
      <c r="DV81" s="137"/>
      <c r="DW81" s="137"/>
      <c r="DX81" s="137"/>
      <c r="DY81" s="137"/>
      <c r="DZ81" s="137"/>
      <c r="EA81" s="137"/>
      <c r="EB81" s="137"/>
      <c r="EC81" s="138"/>
      <c r="ED81" s="69"/>
      <c r="EE81" s="69"/>
      <c r="EF81" s="139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1"/>
      <c r="ES81" s="136"/>
      <c r="ET81" s="137"/>
      <c r="EU81" s="137"/>
      <c r="EV81" s="137"/>
      <c r="EW81" s="137"/>
      <c r="EX81" s="137"/>
      <c r="EY81" s="137"/>
      <c r="EZ81" s="137"/>
      <c r="FA81" s="137"/>
      <c r="FB81" s="137"/>
      <c r="FC81" s="138"/>
      <c r="FD81" s="69"/>
      <c r="FE81" s="69"/>
      <c r="FF81" s="136"/>
      <c r="FG81" s="137"/>
      <c r="FH81" s="137"/>
      <c r="FI81" s="137"/>
      <c r="FJ81" s="137"/>
      <c r="FK81" s="137"/>
      <c r="FL81" s="137"/>
      <c r="FM81" s="137"/>
      <c r="FN81" s="137"/>
      <c r="FO81" s="142"/>
      <c r="FP81" s="70"/>
      <c r="FQ81" s="70"/>
      <c r="FR81" s="71"/>
      <c r="FS81" s="48"/>
    </row>
    <row r="82" spans="1:175" s="1" customFormat="1" ht="12" customHeight="1" x14ac:dyDescent="0.2">
      <c r="A82" s="136"/>
      <c r="B82" s="137"/>
      <c r="C82" s="137"/>
      <c r="D82" s="137"/>
      <c r="E82" s="137"/>
      <c r="F82" s="137"/>
      <c r="G82" s="137"/>
      <c r="H82" s="138"/>
      <c r="I82" s="223" t="s">
        <v>189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3"/>
      <c r="CN82" s="254" t="s">
        <v>191</v>
      </c>
      <c r="CO82" s="137"/>
      <c r="CP82" s="137"/>
      <c r="CQ82" s="137"/>
      <c r="CR82" s="137"/>
      <c r="CS82" s="137"/>
      <c r="CT82" s="137"/>
      <c r="CU82" s="138"/>
      <c r="CV82" s="136"/>
      <c r="CW82" s="137"/>
      <c r="CX82" s="137"/>
      <c r="CY82" s="137"/>
      <c r="CZ82" s="137"/>
      <c r="DA82" s="137"/>
      <c r="DB82" s="137"/>
      <c r="DC82" s="138"/>
      <c r="DD82" s="67"/>
      <c r="DE82" s="67"/>
      <c r="DF82" s="65"/>
      <c r="DG82" s="66"/>
      <c r="DH82" s="66"/>
      <c r="DI82" s="66"/>
      <c r="DJ82" s="66"/>
      <c r="DK82" s="66"/>
      <c r="DL82" s="66"/>
      <c r="DM82" s="66"/>
      <c r="DN82" s="66"/>
      <c r="DO82" s="66"/>
      <c r="DP82" s="68"/>
      <c r="DQ82" s="67"/>
      <c r="DR82" s="67"/>
      <c r="DS82" s="136"/>
      <c r="DT82" s="137"/>
      <c r="DU82" s="137"/>
      <c r="DV82" s="137"/>
      <c r="DW82" s="137"/>
      <c r="DX82" s="137"/>
      <c r="DY82" s="137"/>
      <c r="DZ82" s="137"/>
      <c r="EA82" s="137"/>
      <c r="EB82" s="137"/>
      <c r="EC82" s="138"/>
      <c r="ED82" s="69"/>
      <c r="EE82" s="69"/>
      <c r="EF82" s="139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1"/>
      <c r="ES82" s="136"/>
      <c r="ET82" s="137"/>
      <c r="EU82" s="137"/>
      <c r="EV82" s="137"/>
      <c r="EW82" s="137"/>
      <c r="EX82" s="137"/>
      <c r="EY82" s="137"/>
      <c r="EZ82" s="137"/>
      <c r="FA82" s="137"/>
      <c r="FB82" s="137"/>
      <c r="FC82" s="138"/>
      <c r="FD82" s="69"/>
      <c r="FE82" s="69"/>
      <c r="FF82" s="136"/>
      <c r="FG82" s="137"/>
      <c r="FH82" s="137"/>
      <c r="FI82" s="137"/>
      <c r="FJ82" s="137"/>
      <c r="FK82" s="137"/>
      <c r="FL82" s="137"/>
      <c r="FM82" s="137"/>
      <c r="FN82" s="137"/>
      <c r="FO82" s="142"/>
      <c r="FP82" s="70"/>
      <c r="FQ82" s="70"/>
      <c r="FR82" s="71"/>
      <c r="FS82" s="48"/>
    </row>
    <row r="83" spans="1:175" s="1" customFormat="1" ht="12" customHeight="1" x14ac:dyDescent="0.2">
      <c r="A83" s="175" t="s">
        <v>133</v>
      </c>
      <c r="B83" s="175"/>
      <c r="C83" s="175"/>
      <c r="D83" s="175"/>
      <c r="E83" s="175"/>
      <c r="F83" s="175"/>
      <c r="G83" s="175"/>
      <c r="H83" s="175"/>
      <c r="I83" s="193" t="s">
        <v>134</v>
      </c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77" t="s">
        <v>135</v>
      </c>
      <c r="CO83" s="177"/>
      <c r="CP83" s="177"/>
      <c r="CQ83" s="177"/>
      <c r="CR83" s="177"/>
      <c r="CS83" s="177"/>
      <c r="CT83" s="177"/>
      <c r="CU83" s="177"/>
      <c r="CV83" s="175" t="s">
        <v>39</v>
      </c>
      <c r="CW83" s="175"/>
      <c r="CX83" s="175"/>
      <c r="CY83" s="175"/>
      <c r="CZ83" s="175"/>
      <c r="DA83" s="175"/>
      <c r="DB83" s="175"/>
      <c r="DC83" s="175"/>
      <c r="DD83" s="175"/>
      <c r="DE83" s="175"/>
      <c r="DF83" s="136"/>
      <c r="DG83" s="137"/>
      <c r="DH83" s="137"/>
      <c r="DI83" s="137"/>
      <c r="DJ83" s="137"/>
      <c r="DK83" s="137"/>
      <c r="DL83" s="137"/>
      <c r="DM83" s="137"/>
      <c r="DN83" s="137"/>
      <c r="DO83" s="137"/>
      <c r="DP83" s="138"/>
      <c r="DQ83" s="33"/>
      <c r="DR83" s="33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9" t="s">
        <v>40</v>
      </c>
      <c r="EG83" s="179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9"/>
      <c r="ES83" s="178" t="s">
        <v>40</v>
      </c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51" t="s">
        <v>40</v>
      </c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2"/>
      <c r="FS83" s="48"/>
    </row>
    <row r="84" spans="1:175" s="1" customFormat="1" ht="24.95" customHeight="1" x14ac:dyDescent="0.2">
      <c r="A84" s="175" t="s">
        <v>136</v>
      </c>
      <c r="B84" s="175"/>
      <c r="C84" s="175"/>
      <c r="D84" s="175"/>
      <c r="E84" s="175"/>
      <c r="F84" s="175"/>
      <c r="G84" s="175"/>
      <c r="H84" s="175"/>
      <c r="I84" s="176" t="s">
        <v>118</v>
      </c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7" t="s">
        <v>137</v>
      </c>
      <c r="CO84" s="177"/>
      <c r="CP84" s="177"/>
      <c r="CQ84" s="177"/>
      <c r="CR84" s="177"/>
      <c r="CS84" s="177"/>
      <c r="CT84" s="177"/>
      <c r="CU84" s="177"/>
      <c r="CV84" s="175" t="s">
        <v>39</v>
      </c>
      <c r="CW84" s="175"/>
      <c r="CX84" s="175"/>
      <c r="CY84" s="175"/>
      <c r="CZ84" s="175"/>
      <c r="DA84" s="175"/>
      <c r="DB84" s="175"/>
      <c r="DC84" s="175"/>
      <c r="DD84" s="175"/>
      <c r="DE84" s="175"/>
      <c r="DF84" s="136"/>
      <c r="DG84" s="137"/>
      <c r="DH84" s="137"/>
      <c r="DI84" s="137"/>
      <c r="DJ84" s="137"/>
      <c r="DK84" s="137"/>
      <c r="DL84" s="137"/>
      <c r="DM84" s="137"/>
      <c r="DN84" s="137"/>
      <c r="DO84" s="137"/>
      <c r="DP84" s="138"/>
      <c r="DQ84" s="33"/>
      <c r="DR84" s="33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9" t="s">
        <v>40</v>
      </c>
      <c r="EG84" s="179"/>
      <c r="EH84" s="179"/>
      <c r="EI84" s="179"/>
      <c r="EJ84" s="179"/>
      <c r="EK84" s="179"/>
      <c r="EL84" s="179"/>
      <c r="EM84" s="179"/>
      <c r="EN84" s="179"/>
      <c r="EO84" s="179"/>
      <c r="EP84" s="179"/>
      <c r="EQ84" s="179"/>
      <c r="ER84" s="179"/>
      <c r="ES84" s="178" t="s">
        <v>40</v>
      </c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51" t="s">
        <v>40</v>
      </c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2"/>
      <c r="FS84" s="48"/>
    </row>
    <row r="85" spans="1:175" s="1" customFormat="1" ht="12" customHeight="1" x14ac:dyDescent="0.2">
      <c r="A85" s="175" t="s">
        <v>138</v>
      </c>
      <c r="B85" s="175"/>
      <c r="C85" s="175"/>
      <c r="D85" s="175"/>
      <c r="E85" s="175"/>
      <c r="F85" s="175"/>
      <c r="G85" s="175"/>
      <c r="H85" s="175"/>
      <c r="I85" s="176" t="s">
        <v>121</v>
      </c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7" t="s">
        <v>139</v>
      </c>
      <c r="CO85" s="177"/>
      <c r="CP85" s="177"/>
      <c r="CQ85" s="177"/>
      <c r="CR85" s="177"/>
      <c r="CS85" s="177"/>
      <c r="CT85" s="177"/>
      <c r="CU85" s="177"/>
      <c r="CV85" s="175" t="s">
        <v>39</v>
      </c>
      <c r="CW85" s="175"/>
      <c r="CX85" s="175"/>
      <c r="CY85" s="175"/>
      <c r="CZ85" s="175"/>
      <c r="DA85" s="175"/>
      <c r="DB85" s="175"/>
      <c r="DC85" s="175"/>
      <c r="DD85" s="175"/>
      <c r="DE85" s="175"/>
      <c r="DF85" s="136"/>
      <c r="DG85" s="137"/>
      <c r="DH85" s="137"/>
      <c r="DI85" s="137"/>
      <c r="DJ85" s="137"/>
      <c r="DK85" s="137"/>
      <c r="DL85" s="137"/>
      <c r="DM85" s="137"/>
      <c r="DN85" s="137"/>
      <c r="DO85" s="137"/>
      <c r="DP85" s="138"/>
      <c r="DQ85" s="33"/>
      <c r="DR85" s="33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9" t="s">
        <v>40</v>
      </c>
      <c r="EG85" s="179"/>
      <c r="EH85" s="179"/>
      <c r="EI85" s="179"/>
      <c r="EJ85" s="179"/>
      <c r="EK85" s="179"/>
      <c r="EL85" s="179"/>
      <c r="EM85" s="179"/>
      <c r="EN85" s="179"/>
      <c r="EO85" s="179"/>
      <c r="EP85" s="179"/>
      <c r="EQ85" s="179"/>
      <c r="ER85" s="179"/>
      <c r="ES85" s="178" t="s">
        <v>40</v>
      </c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51" t="s">
        <v>40</v>
      </c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2"/>
      <c r="FS85" s="48"/>
    </row>
    <row r="86" spans="1:175" s="1" customFormat="1" ht="12" customHeight="1" x14ac:dyDescent="0.2">
      <c r="A86" s="175" t="s">
        <v>140</v>
      </c>
      <c r="B86" s="175"/>
      <c r="C86" s="175"/>
      <c r="D86" s="175"/>
      <c r="E86" s="175"/>
      <c r="F86" s="175"/>
      <c r="G86" s="175"/>
      <c r="H86" s="175"/>
      <c r="I86" s="193" t="s">
        <v>141</v>
      </c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77" t="s">
        <v>142</v>
      </c>
      <c r="CO86" s="177"/>
      <c r="CP86" s="177"/>
      <c r="CQ86" s="177"/>
      <c r="CR86" s="177"/>
      <c r="CS86" s="177"/>
      <c r="CT86" s="177"/>
      <c r="CU86" s="177"/>
      <c r="CV86" s="175" t="s">
        <v>39</v>
      </c>
      <c r="CW86" s="175"/>
      <c r="CX86" s="175"/>
      <c r="CY86" s="175"/>
      <c r="CZ86" s="175"/>
      <c r="DA86" s="175"/>
      <c r="DB86" s="175"/>
      <c r="DC86" s="175"/>
      <c r="DD86" s="175"/>
      <c r="DE86" s="175"/>
      <c r="DF86" s="136"/>
      <c r="DG86" s="137"/>
      <c r="DH86" s="137"/>
      <c r="DI86" s="137"/>
      <c r="DJ86" s="137"/>
      <c r="DK86" s="137"/>
      <c r="DL86" s="137"/>
      <c r="DM86" s="137"/>
      <c r="DN86" s="137"/>
      <c r="DO86" s="137"/>
      <c r="DP86" s="138"/>
      <c r="DQ86" s="33"/>
      <c r="DR86" s="33"/>
      <c r="DS86" s="179"/>
      <c r="DT86" s="179"/>
      <c r="DU86" s="179"/>
      <c r="DV86" s="179"/>
      <c r="DW86" s="179"/>
      <c r="DX86" s="179"/>
      <c r="DY86" s="179"/>
      <c r="DZ86" s="179"/>
      <c r="EA86" s="179"/>
      <c r="EB86" s="179"/>
      <c r="EC86" s="179"/>
      <c r="ED86" s="179"/>
      <c r="EE86" s="179"/>
      <c r="EF86" s="179">
        <f>EF87</f>
        <v>211377.03</v>
      </c>
      <c r="EG86" s="179"/>
      <c r="EH86" s="179"/>
      <c r="EI86" s="179"/>
      <c r="EJ86" s="179"/>
      <c r="EK86" s="179"/>
      <c r="EL86" s="179"/>
      <c r="EM86" s="179"/>
      <c r="EN86" s="179"/>
      <c r="EO86" s="179"/>
      <c r="EP86" s="179"/>
      <c r="EQ86" s="179"/>
      <c r="ER86" s="179"/>
      <c r="ES86" s="179" t="str">
        <f t="shared" ref="ES86" si="7">ES87</f>
        <v>-</v>
      </c>
      <c r="ET86" s="179"/>
      <c r="EU86" s="179"/>
      <c r="EV86" s="179"/>
      <c r="EW86" s="179"/>
      <c r="EX86" s="179"/>
      <c r="EY86" s="179"/>
      <c r="EZ86" s="179"/>
      <c r="FA86" s="179"/>
      <c r="FB86" s="179"/>
      <c r="FC86" s="179"/>
      <c r="FD86" s="179"/>
      <c r="FE86" s="179"/>
      <c r="FF86" s="151" t="s">
        <v>40</v>
      </c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2"/>
      <c r="FS86" s="48"/>
    </row>
    <row r="87" spans="1:175" s="1" customFormat="1" ht="24.95" customHeight="1" x14ac:dyDescent="0.2">
      <c r="A87" s="175" t="s">
        <v>143</v>
      </c>
      <c r="B87" s="175"/>
      <c r="C87" s="175"/>
      <c r="D87" s="175"/>
      <c r="E87" s="175"/>
      <c r="F87" s="175"/>
      <c r="G87" s="175"/>
      <c r="H87" s="175"/>
      <c r="I87" s="176" t="s">
        <v>118</v>
      </c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7" t="s">
        <v>144</v>
      </c>
      <c r="CO87" s="177"/>
      <c r="CP87" s="177"/>
      <c r="CQ87" s="177"/>
      <c r="CR87" s="177"/>
      <c r="CS87" s="177"/>
      <c r="CT87" s="177"/>
      <c r="CU87" s="177"/>
      <c r="CV87" s="175" t="s">
        <v>39</v>
      </c>
      <c r="CW87" s="175"/>
      <c r="CX87" s="175"/>
      <c r="CY87" s="175"/>
      <c r="CZ87" s="175"/>
      <c r="DA87" s="175"/>
      <c r="DB87" s="175"/>
      <c r="DC87" s="175"/>
      <c r="DD87" s="175"/>
      <c r="DE87" s="175"/>
      <c r="DF87" s="136"/>
      <c r="DG87" s="137"/>
      <c r="DH87" s="137"/>
      <c r="DI87" s="137"/>
      <c r="DJ87" s="137"/>
      <c r="DK87" s="137"/>
      <c r="DL87" s="137"/>
      <c r="DM87" s="137"/>
      <c r="DN87" s="137"/>
      <c r="DO87" s="137"/>
      <c r="DP87" s="138"/>
      <c r="DQ87" s="33"/>
      <c r="DR87" s="33"/>
      <c r="DS87" s="179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9">
        <v>211377.03</v>
      </c>
      <c r="EG87" s="179"/>
      <c r="EH87" s="179"/>
      <c r="EI87" s="179"/>
      <c r="EJ87" s="179"/>
      <c r="EK87" s="179"/>
      <c r="EL87" s="179"/>
      <c r="EM87" s="179"/>
      <c r="EN87" s="179"/>
      <c r="EO87" s="179"/>
      <c r="EP87" s="179"/>
      <c r="EQ87" s="179"/>
      <c r="ER87" s="179"/>
      <c r="ES87" s="179" t="str">
        <f t="shared" ref="ES87" si="8">ES30</f>
        <v>-</v>
      </c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51" t="s">
        <v>40</v>
      </c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2"/>
      <c r="FS87" s="48"/>
    </row>
    <row r="88" spans="1:175" s="1" customFormat="1" ht="12" customHeight="1" x14ac:dyDescent="0.2">
      <c r="A88" s="175" t="s">
        <v>145</v>
      </c>
      <c r="B88" s="175"/>
      <c r="C88" s="175"/>
      <c r="D88" s="175"/>
      <c r="E88" s="175"/>
      <c r="F88" s="175"/>
      <c r="G88" s="175"/>
      <c r="H88" s="175"/>
      <c r="I88" s="176" t="s">
        <v>121</v>
      </c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7" t="s">
        <v>146</v>
      </c>
      <c r="CO88" s="177"/>
      <c r="CP88" s="177"/>
      <c r="CQ88" s="177"/>
      <c r="CR88" s="177"/>
      <c r="CS88" s="177"/>
      <c r="CT88" s="177"/>
      <c r="CU88" s="177"/>
      <c r="CV88" s="175" t="s">
        <v>39</v>
      </c>
      <c r="CW88" s="175"/>
      <c r="CX88" s="175"/>
      <c r="CY88" s="175"/>
      <c r="CZ88" s="175"/>
      <c r="DA88" s="175"/>
      <c r="DB88" s="175"/>
      <c r="DC88" s="175"/>
      <c r="DD88" s="175"/>
      <c r="DE88" s="175"/>
      <c r="DF88" s="136"/>
      <c r="DG88" s="137"/>
      <c r="DH88" s="137"/>
      <c r="DI88" s="137"/>
      <c r="DJ88" s="137"/>
      <c r="DK88" s="137"/>
      <c r="DL88" s="137"/>
      <c r="DM88" s="137"/>
      <c r="DN88" s="137"/>
      <c r="DO88" s="137"/>
      <c r="DP88" s="138"/>
      <c r="DQ88" s="33"/>
      <c r="DR88" s="33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9" t="s">
        <v>40</v>
      </c>
      <c r="EG88" s="179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9"/>
      <c r="ES88" s="178" t="s">
        <v>40</v>
      </c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51" t="s">
        <v>40</v>
      </c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2"/>
      <c r="FS88" s="48"/>
    </row>
    <row r="89" spans="1:175" s="1" customFormat="1" ht="24.95" customHeight="1" x14ac:dyDescent="0.2">
      <c r="A89" s="175" t="s">
        <v>30</v>
      </c>
      <c r="B89" s="175"/>
      <c r="C89" s="175"/>
      <c r="D89" s="175"/>
      <c r="E89" s="175"/>
      <c r="F89" s="175"/>
      <c r="G89" s="175"/>
      <c r="H89" s="175"/>
      <c r="I89" s="223" t="s">
        <v>147</v>
      </c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177" t="s">
        <v>148</v>
      </c>
      <c r="CO89" s="177"/>
      <c r="CP89" s="177"/>
      <c r="CQ89" s="177"/>
      <c r="CR89" s="177"/>
      <c r="CS89" s="177"/>
      <c r="CT89" s="177"/>
      <c r="CU89" s="177"/>
      <c r="CV89" s="175" t="s">
        <v>39</v>
      </c>
      <c r="CW89" s="175"/>
      <c r="CX89" s="175"/>
      <c r="CY89" s="175"/>
      <c r="CZ89" s="175"/>
      <c r="DA89" s="175"/>
      <c r="DB89" s="175"/>
      <c r="DC89" s="175"/>
      <c r="DD89" s="175"/>
      <c r="DE89" s="175"/>
      <c r="DF89" s="136"/>
      <c r="DG89" s="137"/>
      <c r="DH89" s="137"/>
      <c r="DI89" s="137"/>
      <c r="DJ89" s="137"/>
      <c r="DK89" s="137"/>
      <c r="DL89" s="137"/>
      <c r="DM89" s="137"/>
      <c r="DN89" s="137"/>
      <c r="DO89" s="137"/>
      <c r="DP89" s="138"/>
      <c r="DQ89" s="30"/>
      <c r="DR89" s="30"/>
      <c r="DS89" s="146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6">
        <f>EF90</f>
        <v>3742257.43</v>
      </c>
      <c r="EG89" s="147"/>
      <c r="EH89" s="147"/>
      <c r="EI89" s="147"/>
      <c r="EJ89" s="147"/>
      <c r="EK89" s="147"/>
      <c r="EL89" s="147"/>
      <c r="EM89" s="147"/>
      <c r="EN89" s="147"/>
      <c r="EO89" s="147"/>
      <c r="EP89" s="147"/>
      <c r="EQ89" s="147"/>
      <c r="ER89" s="147"/>
      <c r="ES89" s="146">
        <f>ES69</f>
        <v>302500</v>
      </c>
      <c r="ET89" s="147"/>
      <c r="EU89" s="147"/>
      <c r="EV89" s="147"/>
      <c r="EW89" s="147"/>
      <c r="EX89" s="147"/>
      <c r="EY89" s="147"/>
      <c r="EZ89" s="147"/>
      <c r="FA89" s="147"/>
      <c r="FB89" s="147"/>
      <c r="FC89" s="147"/>
      <c r="FD89" s="147"/>
      <c r="FE89" s="147"/>
      <c r="FF89" s="148">
        <f>ES89</f>
        <v>302500</v>
      </c>
      <c r="FG89" s="149"/>
      <c r="FH89" s="149"/>
      <c r="FI89" s="149"/>
      <c r="FJ89" s="149"/>
      <c r="FK89" s="149"/>
      <c r="FL89" s="149"/>
      <c r="FM89" s="149"/>
      <c r="FN89" s="149"/>
      <c r="FO89" s="149"/>
      <c r="FP89" s="149"/>
      <c r="FQ89" s="149"/>
      <c r="FR89" s="150"/>
      <c r="FS89" s="48"/>
    </row>
    <row r="90" spans="1:175" s="1" customFormat="1" ht="12" customHeight="1" x14ac:dyDescent="0.2">
      <c r="A90" s="143"/>
      <c r="B90" s="143"/>
      <c r="C90" s="143"/>
      <c r="D90" s="143"/>
      <c r="E90" s="143"/>
      <c r="F90" s="143"/>
      <c r="G90" s="143"/>
      <c r="H90" s="143"/>
      <c r="I90" s="249" t="s">
        <v>149</v>
      </c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9"/>
      <c r="BW90" s="249"/>
      <c r="BX90" s="249"/>
      <c r="BY90" s="249"/>
      <c r="BZ90" s="249"/>
      <c r="CA90" s="249"/>
      <c r="CB90" s="249"/>
      <c r="CC90" s="249"/>
      <c r="CD90" s="249"/>
      <c r="CE90" s="249"/>
      <c r="CF90" s="249"/>
      <c r="CG90" s="249"/>
      <c r="CH90" s="249"/>
      <c r="CI90" s="249"/>
      <c r="CJ90" s="249"/>
      <c r="CK90" s="249"/>
      <c r="CL90" s="249"/>
      <c r="CM90" s="249"/>
      <c r="CN90" s="250"/>
      <c r="CO90" s="250"/>
      <c r="CP90" s="250"/>
      <c r="CQ90" s="250"/>
      <c r="CR90" s="250"/>
      <c r="CS90" s="250"/>
      <c r="CT90" s="250"/>
      <c r="CU90" s="250"/>
      <c r="CV90" s="251">
        <v>2024</v>
      </c>
      <c r="CW90" s="251"/>
      <c r="CX90" s="251"/>
      <c r="CY90" s="251"/>
      <c r="CZ90" s="251"/>
      <c r="DA90" s="251"/>
      <c r="DB90" s="251"/>
      <c r="DC90" s="251"/>
      <c r="DD90" s="251"/>
      <c r="DE90" s="251"/>
      <c r="DF90" s="14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6"/>
      <c r="DQ90" s="30"/>
      <c r="DR90" s="30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33">
        <f>EF69</f>
        <v>3742257.43</v>
      </c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5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4"/>
      <c r="FG90" s="144"/>
      <c r="FH90" s="144"/>
      <c r="FI90" s="144"/>
      <c r="FJ90" s="144"/>
      <c r="FK90" s="144"/>
      <c r="FL90" s="144"/>
      <c r="FM90" s="144"/>
      <c r="FN90" s="144"/>
      <c r="FO90" s="144"/>
      <c r="FP90" s="144"/>
      <c r="FQ90" s="144"/>
      <c r="FR90" s="145"/>
      <c r="FS90" s="49"/>
    </row>
    <row r="91" spans="1:175" s="1" customFormat="1" ht="12" customHeight="1" x14ac:dyDescent="0.2">
      <c r="A91" s="129"/>
      <c r="B91" s="130"/>
      <c r="C91" s="130"/>
      <c r="D91" s="130"/>
      <c r="E91" s="130"/>
      <c r="F91" s="130"/>
      <c r="G91" s="130"/>
      <c r="H91" s="131"/>
      <c r="I91" s="158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60"/>
      <c r="CN91" s="161"/>
      <c r="CO91" s="130"/>
      <c r="CP91" s="130"/>
      <c r="CQ91" s="130"/>
      <c r="CR91" s="130"/>
      <c r="CS91" s="130"/>
      <c r="CT91" s="130"/>
      <c r="CU91" s="131"/>
      <c r="CV91" s="162">
        <v>2025</v>
      </c>
      <c r="CW91" s="163"/>
      <c r="CX91" s="163"/>
      <c r="CY91" s="163"/>
      <c r="CZ91" s="163"/>
      <c r="DA91" s="163"/>
      <c r="DB91" s="163"/>
      <c r="DC91" s="164"/>
      <c r="DD91" s="93"/>
      <c r="DE91" s="93"/>
      <c r="DF91" s="129"/>
      <c r="DG91" s="130"/>
      <c r="DH91" s="130"/>
      <c r="DI91" s="130"/>
      <c r="DJ91" s="130"/>
      <c r="DK91" s="130"/>
      <c r="DL91" s="130"/>
      <c r="DM91" s="130"/>
      <c r="DN91" s="130"/>
      <c r="DO91" s="130"/>
      <c r="DP91" s="131"/>
      <c r="DQ91" s="72"/>
      <c r="DR91" s="72"/>
      <c r="DS91" s="129"/>
      <c r="DT91" s="130"/>
      <c r="DU91" s="130"/>
      <c r="DV91" s="130"/>
      <c r="DW91" s="130"/>
      <c r="DX91" s="130"/>
      <c r="DY91" s="130"/>
      <c r="DZ91" s="130"/>
      <c r="EA91" s="130"/>
      <c r="EB91" s="130"/>
      <c r="EC91" s="131"/>
      <c r="ED91" s="72"/>
      <c r="EE91" s="72"/>
      <c r="EF91" s="75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7"/>
      <c r="ES91" s="165">
        <f>ES69</f>
        <v>302500</v>
      </c>
      <c r="ET91" s="166"/>
      <c r="EU91" s="166"/>
      <c r="EV91" s="166"/>
      <c r="EW91" s="166"/>
      <c r="EX91" s="166"/>
      <c r="EY91" s="166"/>
      <c r="EZ91" s="166"/>
      <c r="FA91" s="166"/>
      <c r="FB91" s="166"/>
      <c r="FC91" s="167"/>
      <c r="FD91" s="72"/>
      <c r="FE91" s="72"/>
      <c r="FF91" s="129"/>
      <c r="FG91" s="130"/>
      <c r="FH91" s="130"/>
      <c r="FI91" s="130"/>
      <c r="FJ91" s="130"/>
      <c r="FK91" s="130"/>
      <c r="FL91" s="130"/>
      <c r="FM91" s="130"/>
      <c r="FN91" s="130"/>
      <c r="FO91" s="132"/>
      <c r="FP91" s="73"/>
      <c r="FQ91" s="73"/>
      <c r="FR91" s="74"/>
      <c r="FS91" s="51"/>
    </row>
    <row r="92" spans="1:175" s="1" customFormat="1" ht="12" customHeight="1" x14ac:dyDescent="0.2">
      <c r="A92" s="241"/>
      <c r="B92" s="241"/>
      <c r="C92" s="241"/>
      <c r="D92" s="241"/>
      <c r="E92" s="241"/>
      <c r="F92" s="241"/>
      <c r="G92" s="241"/>
      <c r="H92" s="241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242"/>
      <c r="CB92" s="242"/>
      <c r="CC92" s="242"/>
      <c r="CD92" s="242"/>
      <c r="CE92" s="242"/>
      <c r="CF92" s="242"/>
      <c r="CG92" s="242"/>
      <c r="CH92" s="242"/>
      <c r="CI92" s="242"/>
      <c r="CJ92" s="242"/>
      <c r="CK92" s="242"/>
      <c r="CL92" s="242"/>
      <c r="CM92" s="242"/>
      <c r="CN92" s="243" t="s">
        <v>162</v>
      </c>
      <c r="CO92" s="243"/>
      <c r="CP92" s="243"/>
      <c r="CQ92" s="243"/>
      <c r="CR92" s="243"/>
      <c r="CS92" s="243"/>
      <c r="CT92" s="243"/>
      <c r="CU92" s="243"/>
      <c r="CV92" s="244">
        <v>2026</v>
      </c>
      <c r="CW92" s="244"/>
      <c r="CX92" s="244"/>
      <c r="CY92" s="244"/>
      <c r="CZ92" s="244"/>
      <c r="DA92" s="244"/>
      <c r="DB92" s="244"/>
      <c r="DC92" s="244"/>
      <c r="DD92" s="244"/>
      <c r="DE92" s="244"/>
      <c r="DF92" s="246"/>
      <c r="DG92" s="247"/>
      <c r="DH92" s="247"/>
      <c r="DI92" s="247"/>
      <c r="DJ92" s="247"/>
      <c r="DK92" s="247"/>
      <c r="DL92" s="247"/>
      <c r="DM92" s="247"/>
      <c r="DN92" s="247"/>
      <c r="DO92" s="247"/>
      <c r="DP92" s="248"/>
      <c r="DQ92" s="40"/>
      <c r="DR92" s="40"/>
      <c r="DS92" s="154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78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80"/>
      <c r="ES92" s="154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245">
        <f>FF69</f>
        <v>302500</v>
      </c>
      <c r="FG92" s="156"/>
      <c r="FH92" s="156"/>
      <c r="FI92" s="156"/>
      <c r="FJ92" s="156"/>
      <c r="FK92" s="156"/>
      <c r="FL92" s="156"/>
      <c r="FM92" s="156"/>
      <c r="FN92" s="156"/>
      <c r="FO92" s="156"/>
      <c r="FP92" s="156"/>
      <c r="FQ92" s="156"/>
      <c r="FR92" s="157"/>
      <c r="FS92" s="50"/>
    </row>
    <row r="93" spans="1:175" s="1" customFormat="1" ht="24.95" customHeight="1" x14ac:dyDescent="0.2">
      <c r="A93" s="175" t="s">
        <v>31</v>
      </c>
      <c r="B93" s="175"/>
      <c r="C93" s="175"/>
      <c r="D93" s="175"/>
      <c r="E93" s="175"/>
      <c r="F93" s="175"/>
      <c r="G93" s="175"/>
      <c r="H93" s="175"/>
      <c r="I93" s="223" t="s">
        <v>150</v>
      </c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  <c r="CF93" s="223"/>
      <c r="CG93" s="223"/>
      <c r="CH93" s="223"/>
      <c r="CI93" s="223"/>
      <c r="CJ93" s="223"/>
      <c r="CK93" s="223"/>
      <c r="CL93" s="223"/>
      <c r="CM93" s="223"/>
      <c r="CN93" s="177" t="s">
        <v>151</v>
      </c>
      <c r="CO93" s="177"/>
      <c r="CP93" s="177"/>
      <c r="CQ93" s="177"/>
      <c r="CR93" s="177"/>
      <c r="CS93" s="177"/>
      <c r="CT93" s="177"/>
      <c r="CU93" s="177"/>
      <c r="CV93" s="224" t="s">
        <v>39</v>
      </c>
      <c r="CW93" s="224"/>
      <c r="CX93" s="224"/>
      <c r="CY93" s="224"/>
      <c r="CZ93" s="224"/>
      <c r="DA93" s="224"/>
      <c r="DB93" s="224"/>
      <c r="DC93" s="224"/>
      <c r="DD93" s="224"/>
      <c r="DE93" s="224"/>
      <c r="DF93" s="136"/>
      <c r="DG93" s="137"/>
      <c r="DH93" s="137"/>
      <c r="DI93" s="137"/>
      <c r="DJ93" s="137"/>
      <c r="DK93" s="137"/>
      <c r="DL93" s="137"/>
      <c r="DM93" s="137"/>
      <c r="DN93" s="137"/>
      <c r="DO93" s="137"/>
      <c r="DP93" s="138"/>
      <c r="DQ93" s="30"/>
      <c r="DR93" s="30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 t="s">
        <v>40</v>
      </c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 t="s">
        <v>40</v>
      </c>
      <c r="ET93" s="147"/>
      <c r="EU93" s="147"/>
      <c r="EV93" s="147"/>
      <c r="EW93" s="147"/>
      <c r="EX93" s="147"/>
      <c r="EY93" s="147"/>
      <c r="EZ93" s="147"/>
      <c r="FA93" s="147"/>
      <c r="FB93" s="147"/>
      <c r="FC93" s="147"/>
      <c r="FD93" s="147"/>
      <c r="FE93" s="147"/>
      <c r="FF93" s="149" t="s">
        <v>40</v>
      </c>
      <c r="FG93" s="149"/>
      <c r="FH93" s="149"/>
      <c r="FI93" s="149"/>
      <c r="FJ93" s="149"/>
      <c r="FK93" s="149"/>
      <c r="FL93" s="149"/>
      <c r="FM93" s="149"/>
      <c r="FN93" s="149"/>
      <c r="FO93" s="149"/>
      <c r="FP93" s="149"/>
      <c r="FQ93" s="149"/>
      <c r="FR93" s="150"/>
      <c r="FS93" s="48"/>
    </row>
    <row r="94" spans="1:175" s="1" customFormat="1" ht="12" customHeight="1" x14ac:dyDescent="0.2">
      <c r="A94" s="143"/>
      <c r="B94" s="143"/>
      <c r="C94" s="143"/>
      <c r="D94" s="143"/>
      <c r="E94" s="143"/>
      <c r="F94" s="143"/>
      <c r="G94" s="143"/>
      <c r="H94" s="143"/>
      <c r="I94" s="249" t="s">
        <v>149</v>
      </c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9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  <c r="BV94" s="249"/>
      <c r="BW94" s="249"/>
      <c r="BX94" s="249"/>
      <c r="BY94" s="249"/>
      <c r="BZ94" s="249"/>
      <c r="CA94" s="249"/>
      <c r="CB94" s="249"/>
      <c r="CC94" s="249"/>
      <c r="CD94" s="249"/>
      <c r="CE94" s="249"/>
      <c r="CF94" s="249"/>
      <c r="CG94" s="249"/>
      <c r="CH94" s="249"/>
      <c r="CI94" s="249"/>
      <c r="CJ94" s="249"/>
      <c r="CK94" s="249"/>
      <c r="CL94" s="249"/>
      <c r="CM94" s="249"/>
      <c r="CN94" s="250"/>
      <c r="CO94" s="250"/>
      <c r="CP94" s="250"/>
      <c r="CQ94" s="250"/>
      <c r="CR94" s="250"/>
      <c r="CS94" s="250"/>
      <c r="CT94" s="250"/>
      <c r="CU94" s="250"/>
      <c r="CV94" s="251">
        <v>2024</v>
      </c>
      <c r="CW94" s="251"/>
      <c r="CX94" s="251"/>
      <c r="CY94" s="251"/>
      <c r="CZ94" s="251"/>
      <c r="DA94" s="251"/>
      <c r="DB94" s="251"/>
      <c r="DC94" s="251"/>
      <c r="DD94" s="251"/>
      <c r="DE94" s="251"/>
      <c r="DF94" s="145"/>
      <c r="DG94" s="225"/>
      <c r="DH94" s="225"/>
      <c r="DI94" s="225"/>
      <c r="DJ94" s="225"/>
      <c r="DK94" s="225"/>
      <c r="DL94" s="225"/>
      <c r="DM94" s="225"/>
      <c r="DN94" s="225"/>
      <c r="DO94" s="225"/>
      <c r="DP94" s="226"/>
      <c r="DQ94" s="30"/>
      <c r="DR94" s="30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4"/>
      <c r="FG94" s="144"/>
      <c r="FH94" s="144"/>
      <c r="FI94" s="144"/>
      <c r="FJ94" s="144"/>
      <c r="FK94" s="144"/>
      <c r="FL94" s="144"/>
      <c r="FM94" s="144"/>
      <c r="FN94" s="144"/>
      <c r="FO94" s="144"/>
      <c r="FP94" s="144"/>
      <c r="FQ94" s="144"/>
      <c r="FR94" s="145"/>
      <c r="FS94" s="51"/>
    </row>
    <row r="95" spans="1:175" s="1" customFormat="1" ht="12" customHeight="1" x14ac:dyDescent="0.2">
      <c r="A95" s="129"/>
      <c r="B95" s="130"/>
      <c r="C95" s="130"/>
      <c r="D95" s="130"/>
      <c r="E95" s="130"/>
      <c r="F95" s="130"/>
      <c r="G95" s="130"/>
      <c r="H95" s="131"/>
      <c r="I95" s="158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60"/>
      <c r="CN95" s="161"/>
      <c r="CO95" s="130"/>
      <c r="CP95" s="130"/>
      <c r="CQ95" s="130"/>
      <c r="CR95" s="130"/>
      <c r="CS95" s="130"/>
      <c r="CT95" s="130"/>
      <c r="CU95" s="131"/>
      <c r="CV95" s="162">
        <v>2025</v>
      </c>
      <c r="CW95" s="163"/>
      <c r="CX95" s="163"/>
      <c r="CY95" s="163"/>
      <c r="CZ95" s="163"/>
      <c r="DA95" s="163"/>
      <c r="DB95" s="163"/>
      <c r="DC95" s="164"/>
      <c r="DD95" s="93"/>
      <c r="DE95" s="93"/>
      <c r="DF95" s="129"/>
      <c r="DG95" s="130"/>
      <c r="DH95" s="130"/>
      <c r="DI95" s="130"/>
      <c r="DJ95" s="130"/>
      <c r="DK95" s="130"/>
      <c r="DL95" s="130"/>
      <c r="DM95" s="130"/>
      <c r="DN95" s="130"/>
      <c r="DO95" s="130"/>
      <c r="DP95" s="131"/>
      <c r="DQ95" s="72"/>
      <c r="DR95" s="72"/>
      <c r="DS95" s="129"/>
      <c r="DT95" s="130"/>
      <c r="DU95" s="130"/>
      <c r="DV95" s="130"/>
      <c r="DW95" s="130"/>
      <c r="DX95" s="130"/>
      <c r="DY95" s="130"/>
      <c r="DZ95" s="130"/>
      <c r="EA95" s="130"/>
      <c r="EB95" s="130"/>
      <c r="EC95" s="131"/>
      <c r="ED95" s="72"/>
      <c r="EE95" s="72"/>
      <c r="EF95" s="129"/>
      <c r="EG95" s="130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31"/>
      <c r="ES95" s="129"/>
      <c r="ET95" s="130"/>
      <c r="EU95" s="130"/>
      <c r="EV95" s="130"/>
      <c r="EW95" s="130"/>
      <c r="EX95" s="130"/>
      <c r="EY95" s="130"/>
      <c r="EZ95" s="130"/>
      <c r="FA95" s="130"/>
      <c r="FB95" s="130"/>
      <c r="FC95" s="131"/>
      <c r="FD95" s="72"/>
      <c r="FE95" s="72"/>
      <c r="FF95" s="129"/>
      <c r="FG95" s="130"/>
      <c r="FH95" s="130"/>
      <c r="FI95" s="130"/>
      <c r="FJ95" s="130"/>
      <c r="FK95" s="130"/>
      <c r="FL95" s="130"/>
      <c r="FM95" s="130"/>
      <c r="FN95" s="130"/>
      <c r="FO95" s="132"/>
      <c r="FP95" s="73"/>
      <c r="FQ95" s="73"/>
      <c r="FR95" s="74"/>
      <c r="FS95" s="51"/>
    </row>
    <row r="96" spans="1:175" s="1" customFormat="1" ht="12" customHeight="1" thickBot="1" x14ac:dyDescent="0.25">
      <c r="A96" s="241"/>
      <c r="B96" s="241"/>
      <c r="C96" s="241"/>
      <c r="D96" s="241"/>
      <c r="E96" s="241"/>
      <c r="F96" s="241"/>
      <c r="G96" s="241"/>
      <c r="H96" s="241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2"/>
      <c r="CD96" s="242"/>
      <c r="CE96" s="242"/>
      <c r="CF96" s="242"/>
      <c r="CG96" s="242"/>
      <c r="CH96" s="242"/>
      <c r="CI96" s="242"/>
      <c r="CJ96" s="242"/>
      <c r="CK96" s="242"/>
      <c r="CL96" s="242"/>
      <c r="CM96" s="242"/>
      <c r="CN96" s="243" t="s">
        <v>162</v>
      </c>
      <c r="CO96" s="243"/>
      <c r="CP96" s="243"/>
      <c r="CQ96" s="243"/>
      <c r="CR96" s="243"/>
      <c r="CS96" s="243"/>
      <c r="CT96" s="243"/>
      <c r="CU96" s="243"/>
      <c r="CV96" s="244">
        <v>2026</v>
      </c>
      <c r="CW96" s="244"/>
      <c r="CX96" s="244"/>
      <c r="CY96" s="244"/>
      <c r="CZ96" s="244"/>
      <c r="DA96" s="244"/>
      <c r="DB96" s="244"/>
      <c r="DC96" s="244"/>
      <c r="DD96" s="244"/>
      <c r="DE96" s="244"/>
      <c r="DF96" s="227"/>
      <c r="DG96" s="228"/>
      <c r="DH96" s="228"/>
      <c r="DI96" s="228"/>
      <c r="DJ96" s="228"/>
      <c r="DK96" s="228"/>
      <c r="DL96" s="228"/>
      <c r="DM96" s="228"/>
      <c r="DN96" s="228"/>
      <c r="DO96" s="228"/>
      <c r="DP96" s="229"/>
      <c r="DQ96" s="40"/>
      <c r="DR96" s="40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ED96" s="155"/>
      <c r="EE96" s="155"/>
      <c r="EF96" s="155" t="s">
        <v>40</v>
      </c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  <c r="ES96" s="155" t="s">
        <v>40</v>
      </c>
      <c r="ET96" s="155"/>
      <c r="EU96" s="155"/>
      <c r="EV96" s="155"/>
      <c r="EW96" s="155"/>
      <c r="EX96" s="155"/>
      <c r="EY96" s="155"/>
      <c r="EZ96" s="155"/>
      <c r="FA96" s="155"/>
      <c r="FB96" s="155"/>
      <c r="FC96" s="155"/>
      <c r="FD96" s="155"/>
      <c r="FE96" s="155"/>
      <c r="FF96" s="156" t="s">
        <v>40</v>
      </c>
      <c r="FG96" s="156"/>
      <c r="FH96" s="156"/>
      <c r="FI96" s="156"/>
      <c r="FJ96" s="156"/>
      <c r="FK96" s="156"/>
      <c r="FL96" s="156"/>
      <c r="FM96" s="156"/>
      <c r="FN96" s="156"/>
      <c r="FO96" s="156"/>
      <c r="FP96" s="156"/>
      <c r="FQ96" s="156"/>
      <c r="FR96" s="157"/>
      <c r="FS96" s="50"/>
    </row>
    <row r="97" spans="1:174" s="1" customFormat="1" ht="11.1" customHeight="1" x14ac:dyDescent="0.2"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</row>
    <row r="98" spans="1:174" s="1" customFormat="1" ht="12" customHeight="1" x14ac:dyDescent="0.2">
      <c r="B98" s="5" t="s">
        <v>152</v>
      </c>
    </row>
    <row r="99" spans="1:174" s="1" customFormat="1" ht="12" customHeight="1" x14ac:dyDescent="0.2">
      <c r="B99" s="5" t="s">
        <v>153</v>
      </c>
      <c r="AJ99" s="219" t="s">
        <v>161</v>
      </c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R99" s="221" t="s">
        <v>194</v>
      </c>
      <c r="BS99" s="222"/>
      <c r="BT99" s="222"/>
      <c r="BU99" s="222"/>
      <c r="BV99" s="222"/>
      <c r="BW99" s="222"/>
      <c r="BX99" s="222"/>
      <c r="BY99" s="222"/>
      <c r="BZ99" s="222"/>
      <c r="CA99" s="222"/>
      <c r="CB99" s="222"/>
      <c r="CC99" s="222"/>
      <c r="CD99" s="222"/>
      <c r="CE99" s="222"/>
      <c r="CF99" s="222"/>
      <c r="CG99" s="222"/>
      <c r="CH99" s="222"/>
      <c r="CI99" s="222"/>
      <c r="CJ99" s="222"/>
      <c r="CK99" s="222"/>
      <c r="CL99" s="222"/>
      <c r="CM99" s="222"/>
      <c r="CN99" s="222"/>
      <c r="CO99" s="222"/>
      <c r="CP99" s="222"/>
      <c r="CQ99" s="222"/>
      <c r="CR99" s="222"/>
      <c r="CS99" s="222"/>
      <c r="CT99" s="222"/>
      <c r="CU99" s="222"/>
      <c r="CV99" s="222"/>
      <c r="CW99" s="222"/>
      <c r="CX99" s="222"/>
      <c r="CY99" s="222"/>
      <c r="CZ99" s="222"/>
      <c r="DA99" s="222"/>
      <c r="DB99" s="222"/>
      <c r="DC99" s="222"/>
      <c r="DD99" s="222"/>
      <c r="DE99" s="222"/>
      <c r="DF99" s="222"/>
      <c r="DG99" s="222"/>
      <c r="DH99" s="222"/>
      <c r="DI99" s="222"/>
      <c r="DJ99" s="222"/>
      <c r="DK99" s="222"/>
      <c r="DL99" s="222"/>
      <c r="DM99" s="222"/>
      <c r="DN99" s="222"/>
      <c r="DO99" s="222"/>
      <c r="DP99" s="222"/>
      <c r="DQ99" s="222"/>
      <c r="DR99" s="222"/>
      <c r="DS99" s="222"/>
      <c r="DT99" s="222"/>
      <c r="DU99" s="222"/>
      <c r="DV99" s="222"/>
      <c r="DW99" s="222"/>
      <c r="DX99" s="222"/>
    </row>
    <row r="100" spans="1:174" s="1" customFormat="1" ht="11.1" customHeight="1" x14ac:dyDescent="0.2">
      <c r="AJ100" s="231" t="s">
        <v>154</v>
      </c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D100" s="231" t="s">
        <v>3</v>
      </c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R100" s="232" t="s">
        <v>4</v>
      </c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2"/>
      <c r="CN100" s="232"/>
      <c r="CO100" s="232"/>
      <c r="CP100" s="232"/>
      <c r="CQ100" s="232"/>
      <c r="CR100" s="232"/>
      <c r="CS100" s="232"/>
      <c r="CT100" s="232"/>
      <c r="CU100" s="232"/>
      <c r="CV100" s="232"/>
      <c r="CW100" s="232"/>
      <c r="CX100" s="232"/>
      <c r="CY100" s="232"/>
      <c r="CZ100" s="232"/>
      <c r="DA100" s="232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32"/>
      <c r="DW100" s="232"/>
      <c r="DX100" s="232"/>
    </row>
    <row r="101" spans="1:174" s="1" customFormat="1" ht="11.1" customHeight="1" x14ac:dyDescent="0.2"/>
    <row r="102" spans="1:174" s="1" customFormat="1" ht="12.95" customHeight="1" x14ac:dyDescent="0.2">
      <c r="B102" s="5" t="s">
        <v>155</v>
      </c>
      <c r="K102" s="220" t="s">
        <v>195</v>
      </c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E102" s="221" t="s">
        <v>196</v>
      </c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222"/>
      <c r="BQ102" s="222"/>
      <c r="BR102" s="222"/>
      <c r="BS102" s="222"/>
      <c r="BT102" s="222"/>
      <c r="BU102" s="222"/>
      <c r="BV102" s="222"/>
      <c r="BW102" s="222"/>
      <c r="BX102" s="222"/>
      <c r="CA102" s="233" t="s">
        <v>160</v>
      </c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33"/>
      <c r="CY102" s="233"/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</row>
    <row r="103" spans="1:174" s="1" customFormat="1" ht="12" customHeight="1" x14ac:dyDescent="0.2">
      <c r="K103" s="231" t="s">
        <v>154</v>
      </c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E103" s="234" t="s">
        <v>182</v>
      </c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CA103" s="232" t="s">
        <v>156</v>
      </c>
      <c r="CB103" s="232"/>
      <c r="CC103" s="232"/>
      <c r="CD103" s="232"/>
      <c r="CE103" s="232"/>
      <c r="CF103" s="232"/>
      <c r="CG103" s="232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32"/>
      <c r="DH103" s="232"/>
      <c r="DI103" s="232"/>
      <c r="DJ103" s="232"/>
      <c r="DK103" s="232"/>
      <c r="DL103" s="232"/>
      <c r="DM103" s="232"/>
      <c r="DN103" s="232"/>
      <c r="DO103" s="232"/>
      <c r="DP103" s="232"/>
      <c r="DQ103" s="232"/>
      <c r="DR103" s="232"/>
      <c r="DS103" s="232"/>
      <c r="DT103" s="232"/>
      <c r="DU103" s="232"/>
      <c r="DV103" s="232"/>
      <c r="DW103" s="232"/>
      <c r="DX103" s="232"/>
    </row>
    <row r="104" spans="1:174" s="1" customFormat="1" ht="11.1" customHeight="1" x14ac:dyDescent="0.2"/>
    <row r="105" spans="1:174" s="1" customFormat="1" ht="11.1" customHeight="1" x14ac:dyDescent="0.2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10"/>
      <c r="CN105" s="3"/>
    </row>
    <row r="106" spans="1:174" s="1" customFormat="1" ht="12.95" customHeight="1" x14ac:dyDescent="0.2">
      <c r="A106" s="11" t="s">
        <v>157</v>
      </c>
      <c r="CM106" s="12"/>
      <c r="CN106" s="3"/>
    </row>
    <row r="107" spans="1:174" s="1" customFormat="1" ht="12" customHeight="1" x14ac:dyDescent="0.2">
      <c r="A107" s="235" t="s">
        <v>158</v>
      </c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3"/>
    </row>
    <row r="108" spans="1:174" s="1" customFormat="1" ht="11.1" customHeight="1" x14ac:dyDescent="0.2">
      <c r="A108" s="236" t="s">
        <v>159</v>
      </c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13"/>
    </row>
    <row r="109" spans="1:174" s="1" customFormat="1" ht="11.1" customHeight="1" x14ac:dyDescent="0.2">
      <c r="A109" s="14"/>
      <c r="CM109" s="15"/>
      <c r="CN109" s="13"/>
    </row>
    <row r="110" spans="1:174" s="1" customFormat="1" ht="12" customHeight="1" x14ac:dyDescent="0.2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AH110" s="238" t="s">
        <v>187</v>
      </c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8"/>
      <c r="BU110" s="238"/>
      <c r="BV110" s="238"/>
      <c r="BW110" s="238"/>
      <c r="BX110" s="238"/>
      <c r="BY110" s="238"/>
      <c r="BZ110" s="238"/>
      <c r="CA110" s="238"/>
      <c r="CB110" s="238"/>
      <c r="CC110" s="238"/>
      <c r="CD110" s="238"/>
      <c r="CE110" s="238"/>
      <c r="CF110" s="238"/>
      <c r="CG110" s="238"/>
      <c r="CH110" s="238"/>
      <c r="CI110" s="238"/>
      <c r="CJ110" s="238"/>
      <c r="CK110" s="238"/>
      <c r="CL110" s="238"/>
      <c r="CM110" s="238"/>
      <c r="CN110" s="3"/>
    </row>
    <row r="111" spans="1:174" s="1" customFormat="1" ht="11.1" customHeight="1" x14ac:dyDescent="0.2">
      <c r="A111" s="239" t="s">
        <v>3</v>
      </c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AH111" s="240" t="s">
        <v>4</v>
      </c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13"/>
    </row>
    <row r="112" spans="1:174" s="1" customFormat="1" ht="9.75" customHeight="1" x14ac:dyDescent="0.2">
      <c r="A112" s="16"/>
      <c r="CM112" s="17"/>
      <c r="CN112" s="3"/>
    </row>
    <row r="113" spans="1:92" s="1" customFormat="1" ht="12" customHeight="1" x14ac:dyDescent="0.2">
      <c r="A113" s="230" t="s">
        <v>202</v>
      </c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CM113" s="18"/>
      <c r="CN113" s="3"/>
    </row>
    <row r="114" spans="1:92" s="1" customFormat="1" ht="11.1" customHeight="1" thickBot="1" x14ac:dyDescent="0.25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1"/>
      <c r="CN114" s="3"/>
    </row>
  </sheetData>
  <mergeCells count="634">
    <mergeCell ref="EF42:ER42"/>
    <mergeCell ref="ES42:FC42"/>
    <mergeCell ref="FF42:FO42"/>
    <mergeCell ref="CV81:DC81"/>
    <mergeCell ref="CV82:DC82"/>
    <mergeCell ref="ES56:FE56"/>
    <mergeCell ref="EF52:ER52"/>
    <mergeCell ref="ES52:FE52"/>
    <mergeCell ref="A57:BW57"/>
    <mergeCell ref="BX57:CE57"/>
    <mergeCell ref="CF57:CR57"/>
    <mergeCell ref="CF55:CR55"/>
    <mergeCell ref="A56:BW56"/>
    <mergeCell ref="BX56:CE56"/>
    <mergeCell ref="CF56:CR56"/>
    <mergeCell ref="A55:BW55"/>
    <mergeCell ref="BX55:CE55"/>
    <mergeCell ref="A58:BW58"/>
    <mergeCell ref="BX58:CE58"/>
    <mergeCell ref="CF58:CR58"/>
    <mergeCell ref="A59:BW59"/>
    <mergeCell ref="BX59:CE59"/>
    <mergeCell ref="EF54:ER54"/>
    <mergeCell ref="ES54:FE54"/>
    <mergeCell ref="EF61:ER61"/>
    <mergeCell ref="ES61:FE61"/>
    <mergeCell ref="CS58:DP58"/>
    <mergeCell ref="CS59:DP59"/>
    <mergeCell ref="DS61:EE61"/>
    <mergeCell ref="BX61:CE61"/>
    <mergeCell ref="CF61:CR61"/>
    <mergeCell ref="BX60:CE60"/>
    <mergeCell ref="CF60:CR60"/>
    <mergeCell ref="ES60:FE60"/>
    <mergeCell ref="DS48:EE48"/>
    <mergeCell ref="EF48:ER48"/>
    <mergeCell ref="A49:BW49"/>
    <mergeCell ref="CS48:DP48"/>
    <mergeCell ref="CS51:DP51"/>
    <mergeCell ref="CS52:DP52"/>
    <mergeCell ref="CS54:DP54"/>
    <mergeCell ref="CF59:CR59"/>
    <mergeCell ref="A61:BW61"/>
    <mergeCell ref="DS60:EE60"/>
    <mergeCell ref="EF60:ER60"/>
    <mergeCell ref="A48:BW48"/>
    <mergeCell ref="BX48:CE48"/>
    <mergeCell ref="A52:BW52"/>
    <mergeCell ref="BX52:CE52"/>
    <mergeCell ref="CF52:CR52"/>
    <mergeCell ref="A51:BW51"/>
    <mergeCell ref="BX51:CE51"/>
    <mergeCell ref="CF51:CR51"/>
    <mergeCell ref="CF48:CR48"/>
    <mergeCell ref="BX49:CE49"/>
    <mergeCell ref="CF49:CR49"/>
    <mergeCell ref="A60:BW60"/>
    <mergeCell ref="CS61:DP61"/>
    <mergeCell ref="FF61:FR61"/>
    <mergeCell ref="CS60:DP60"/>
    <mergeCell ref="A50:BW50"/>
    <mergeCell ref="BX50:CE50"/>
    <mergeCell ref="CF50:CR50"/>
    <mergeCell ref="CS50:DM50"/>
    <mergeCell ref="DS50:EC50"/>
    <mergeCell ref="EF50:ER50"/>
    <mergeCell ref="ES50:FC50"/>
    <mergeCell ref="FF54:FR54"/>
    <mergeCell ref="DS52:EE52"/>
    <mergeCell ref="FF56:FR56"/>
    <mergeCell ref="FF60:FR60"/>
    <mergeCell ref="DS58:EE58"/>
    <mergeCell ref="EF58:ER58"/>
    <mergeCell ref="ES58:FE58"/>
    <mergeCell ref="FF58:FR58"/>
    <mergeCell ref="DS59:EE59"/>
    <mergeCell ref="EF59:ER59"/>
    <mergeCell ref="ES59:FE59"/>
    <mergeCell ref="FF59:FR59"/>
    <mergeCell ref="A54:BW54"/>
    <mergeCell ref="BX54:CE54"/>
    <mergeCell ref="CF54:CR54"/>
    <mergeCell ref="DS47:EE47"/>
    <mergeCell ref="DS45:EE45"/>
    <mergeCell ref="CF43:CR43"/>
    <mergeCell ref="DS43:EC43"/>
    <mergeCell ref="CS41:DP41"/>
    <mergeCell ref="CS44:DP44"/>
    <mergeCell ref="CS46:DP46"/>
    <mergeCell ref="CS47:DP47"/>
    <mergeCell ref="A45:BW45"/>
    <mergeCell ref="BX45:CE45"/>
    <mergeCell ref="CS45:DP45"/>
    <mergeCell ref="BX43:CE43"/>
    <mergeCell ref="CF45:CR45"/>
    <mergeCell ref="A46:BW46"/>
    <mergeCell ref="BX46:CE46"/>
    <mergeCell ref="CF46:CR46"/>
    <mergeCell ref="A47:BW47"/>
    <mergeCell ref="BX47:CE47"/>
    <mergeCell ref="CF47:CR47"/>
    <mergeCell ref="A42:BW42"/>
    <mergeCell ref="BX42:CE42"/>
    <mergeCell ref="CF42:CR42"/>
    <mergeCell ref="CS42:DM42"/>
    <mergeCell ref="DS42:EC42"/>
    <mergeCell ref="FF41:FR41"/>
    <mergeCell ref="EF47:ER47"/>
    <mergeCell ref="ES47:FE47"/>
    <mergeCell ref="FF47:FR47"/>
    <mergeCell ref="A44:BW44"/>
    <mergeCell ref="BX44:CE44"/>
    <mergeCell ref="CF44:CR44"/>
    <mergeCell ref="DS44:EE44"/>
    <mergeCell ref="EF44:ER44"/>
    <mergeCell ref="ES44:FE44"/>
    <mergeCell ref="FF44:FR44"/>
    <mergeCell ref="EF45:ER45"/>
    <mergeCell ref="ES45:FE45"/>
    <mergeCell ref="FF45:FR45"/>
    <mergeCell ref="DS46:EE46"/>
    <mergeCell ref="EF46:ER46"/>
    <mergeCell ref="A41:BW41"/>
    <mergeCell ref="BX41:CE41"/>
    <mergeCell ref="ES46:FE46"/>
    <mergeCell ref="FF46:FR46"/>
    <mergeCell ref="CS43:DP43"/>
    <mergeCell ref="A43:BW43"/>
    <mergeCell ref="CF41:CR41"/>
    <mergeCell ref="DS41:EE41"/>
    <mergeCell ref="EI1:FR1"/>
    <mergeCell ref="EI6:ET6"/>
    <mergeCell ref="EV6:FR6"/>
    <mergeCell ref="EI7:ET7"/>
    <mergeCell ref="EV7:FR7"/>
    <mergeCell ref="EI8:FR8"/>
    <mergeCell ref="DY5:FO5"/>
    <mergeCell ref="EB2:FO2"/>
    <mergeCell ref="EC3:FR3"/>
    <mergeCell ref="A9:EZ9"/>
    <mergeCell ref="A10:EZ10"/>
    <mergeCell ref="FF10:FR11"/>
    <mergeCell ref="BG12:CK12"/>
    <mergeCell ref="FF12:FR12"/>
    <mergeCell ref="A13:AA13"/>
    <mergeCell ref="FF13:FR13"/>
    <mergeCell ref="A14:AA14"/>
    <mergeCell ref="AB14:EC14"/>
    <mergeCell ref="FF14:FR14"/>
    <mergeCell ref="FF15:FR15"/>
    <mergeCell ref="FF16:FR16"/>
    <mergeCell ref="A17:J17"/>
    <mergeCell ref="K17:EC17"/>
    <mergeCell ref="FF17:FR17"/>
    <mergeCell ref="A18:T18"/>
    <mergeCell ref="FF18:FR18"/>
    <mergeCell ref="A20:FR20"/>
    <mergeCell ref="A21:BW23"/>
    <mergeCell ref="BX21:CE23"/>
    <mergeCell ref="CF21:CR23"/>
    <mergeCell ref="DS21:FR21"/>
    <mergeCell ref="DS22:EE22"/>
    <mergeCell ref="EF22:ER22"/>
    <mergeCell ref="ES22:FE22"/>
    <mergeCell ref="FF22:FR23"/>
    <mergeCell ref="DS23:EE23"/>
    <mergeCell ref="EF23:ER23"/>
    <mergeCell ref="ES23:FE23"/>
    <mergeCell ref="CS21:DP23"/>
    <mergeCell ref="A24:BW24"/>
    <mergeCell ref="BX24:CE24"/>
    <mergeCell ref="CF24:CR24"/>
    <mergeCell ref="DS24:EE24"/>
    <mergeCell ref="EF24:ER24"/>
    <mergeCell ref="ES24:FE24"/>
    <mergeCell ref="FF24:FR24"/>
    <mergeCell ref="A25:BW25"/>
    <mergeCell ref="BX25:CE25"/>
    <mergeCell ref="CF25:CR25"/>
    <mergeCell ref="DS25:EE25"/>
    <mergeCell ref="EF25:ER25"/>
    <mergeCell ref="ES25:FE25"/>
    <mergeCell ref="FF25:FR25"/>
    <mergeCell ref="CS24:DP24"/>
    <mergeCell ref="CS25:DP25"/>
    <mergeCell ref="A26:BW26"/>
    <mergeCell ref="BX26:CE26"/>
    <mergeCell ref="CF26:CR26"/>
    <mergeCell ref="DS26:EE26"/>
    <mergeCell ref="EF26:ER26"/>
    <mergeCell ref="ES26:FE26"/>
    <mergeCell ref="FF26:FR26"/>
    <mergeCell ref="A27:BW27"/>
    <mergeCell ref="BX27:CE27"/>
    <mergeCell ref="CF27:CR27"/>
    <mergeCell ref="DS27:EE27"/>
    <mergeCell ref="EF27:ER27"/>
    <mergeCell ref="ES27:FE27"/>
    <mergeCell ref="FF27:FR27"/>
    <mergeCell ref="CS26:DP26"/>
    <mergeCell ref="CS27:DP27"/>
    <mergeCell ref="A28:BW28"/>
    <mergeCell ref="BX28:CE28"/>
    <mergeCell ref="CF28:CR28"/>
    <mergeCell ref="DS28:EE28"/>
    <mergeCell ref="EF28:ER28"/>
    <mergeCell ref="ES28:FE28"/>
    <mergeCell ref="FF28:FR28"/>
    <mergeCell ref="A29:BW29"/>
    <mergeCell ref="BX29:CE29"/>
    <mergeCell ref="CF29:CR29"/>
    <mergeCell ref="DS29:EE29"/>
    <mergeCell ref="EF29:ER29"/>
    <mergeCell ref="ES29:FE29"/>
    <mergeCell ref="FF29:FR29"/>
    <mergeCell ref="CS28:DP29"/>
    <mergeCell ref="A30:BW30"/>
    <mergeCell ref="BX30:CE30"/>
    <mergeCell ref="CF30:CR30"/>
    <mergeCell ref="DS30:EE30"/>
    <mergeCell ref="EF30:ER30"/>
    <mergeCell ref="ES30:FE30"/>
    <mergeCell ref="FF30:FR30"/>
    <mergeCell ref="A31:BW31"/>
    <mergeCell ref="BX31:CE31"/>
    <mergeCell ref="CF31:CR31"/>
    <mergeCell ref="DS31:EE31"/>
    <mergeCell ref="EF31:ER31"/>
    <mergeCell ref="ES31:FE31"/>
    <mergeCell ref="FF31:FR31"/>
    <mergeCell ref="CS30:DP30"/>
    <mergeCell ref="CS31:DP31"/>
    <mergeCell ref="FF37:FR37"/>
    <mergeCell ref="A32:BW32"/>
    <mergeCell ref="BX32:CE32"/>
    <mergeCell ref="CF32:CR32"/>
    <mergeCell ref="DS32:EE32"/>
    <mergeCell ref="EF32:ER32"/>
    <mergeCell ref="ES32:FE32"/>
    <mergeCell ref="FF32:FR32"/>
    <mergeCell ref="A33:BW33"/>
    <mergeCell ref="BX33:CE33"/>
    <mergeCell ref="CF33:CR33"/>
    <mergeCell ref="DS33:EE33"/>
    <mergeCell ref="EF33:ER33"/>
    <mergeCell ref="ES33:FE33"/>
    <mergeCell ref="FF33:FR33"/>
    <mergeCell ref="CS32:DP32"/>
    <mergeCell ref="CS33:DP34"/>
    <mergeCell ref="A34:BW34"/>
    <mergeCell ref="BX34:CE34"/>
    <mergeCell ref="CF34:CR34"/>
    <mergeCell ref="DS34:EE34"/>
    <mergeCell ref="EF34:ER34"/>
    <mergeCell ref="ES34:FE34"/>
    <mergeCell ref="FF34:FR34"/>
    <mergeCell ref="FF35:FR35"/>
    <mergeCell ref="CS35:DP35"/>
    <mergeCell ref="A36:BW36"/>
    <mergeCell ref="BX36:CE36"/>
    <mergeCell ref="CF36:CR36"/>
    <mergeCell ref="DS36:EE36"/>
    <mergeCell ref="EF36:ER36"/>
    <mergeCell ref="ES36:FE36"/>
    <mergeCell ref="FF36:FR36"/>
    <mergeCell ref="CS36:DP36"/>
    <mergeCell ref="A35:BW35"/>
    <mergeCell ref="BX35:CE35"/>
    <mergeCell ref="CF35:CR35"/>
    <mergeCell ref="DS35:EE35"/>
    <mergeCell ref="EF35:ER35"/>
    <mergeCell ref="ES35:FE35"/>
    <mergeCell ref="A37:BW37"/>
    <mergeCell ref="BX37:CE37"/>
    <mergeCell ref="CF37:CR37"/>
    <mergeCell ref="DS37:EE37"/>
    <mergeCell ref="EF37:ER37"/>
    <mergeCell ref="ES37:FE37"/>
    <mergeCell ref="EF41:ER41"/>
    <mergeCell ref="ES41:FE41"/>
    <mergeCell ref="CF38:CR38"/>
    <mergeCell ref="DS38:EE38"/>
    <mergeCell ref="EF38:ER38"/>
    <mergeCell ref="ES38:FE38"/>
    <mergeCell ref="CS37:DP37"/>
    <mergeCell ref="FF38:FR38"/>
    <mergeCell ref="A40:BW40"/>
    <mergeCell ref="BX40:CE40"/>
    <mergeCell ref="CF40:CR40"/>
    <mergeCell ref="EF40:ER40"/>
    <mergeCell ref="ES40:FE40"/>
    <mergeCell ref="FF40:FR40"/>
    <mergeCell ref="A39:BW39"/>
    <mergeCell ref="BX39:CE39"/>
    <mergeCell ref="CF39:CR39"/>
    <mergeCell ref="DS39:EE39"/>
    <mergeCell ref="EF39:ER39"/>
    <mergeCell ref="ES39:FE39"/>
    <mergeCell ref="DS40:EE40"/>
    <mergeCell ref="CS38:DP38"/>
    <mergeCell ref="CS39:DP39"/>
    <mergeCell ref="CS40:DP40"/>
    <mergeCell ref="FF39:FR39"/>
    <mergeCell ref="A38:BW38"/>
    <mergeCell ref="BX38:CE38"/>
    <mergeCell ref="FF57:FR57"/>
    <mergeCell ref="CS56:DP56"/>
    <mergeCell ref="CS57:DP57"/>
    <mergeCell ref="EF49:ER49"/>
    <mergeCell ref="ES49:FE49"/>
    <mergeCell ref="FF49:FR49"/>
    <mergeCell ref="DS56:EE56"/>
    <mergeCell ref="EF56:ER56"/>
    <mergeCell ref="EF51:ER51"/>
    <mergeCell ref="ES51:FE51"/>
    <mergeCell ref="FF51:FR51"/>
    <mergeCell ref="DS49:EE49"/>
    <mergeCell ref="CS49:DP49"/>
    <mergeCell ref="FF52:FR52"/>
    <mergeCell ref="CS55:DP55"/>
    <mergeCell ref="DS55:EE55"/>
    <mergeCell ref="EF55:ER55"/>
    <mergeCell ref="ES55:FE55"/>
    <mergeCell ref="FF55:FR55"/>
    <mergeCell ref="DS57:EE57"/>
    <mergeCell ref="EF57:ER57"/>
    <mergeCell ref="ES57:FE57"/>
    <mergeCell ref="DS51:EE51"/>
    <mergeCell ref="DS54:EE54"/>
    <mergeCell ref="FF69:FR69"/>
    <mergeCell ref="DF68:DP68"/>
    <mergeCell ref="DF69:DP69"/>
    <mergeCell ref="A68:H68"/>
    <mergeCell ref="I68:CM68"/>
    <mergeCell ref="CN68:CU68"/>
    <mergeCell ref="CV68:DE68"/>
    <mergeCell ref="DS68:EE68"/>
    <mergeCell ref="EF68:ER68"/>
    <mergeCell ref="ES68:FE68"/>
    <mergeCell ref="A69:H69"/>
    <mergeCell ref="I69:CM69"/>
    <mergeCell ref="CN69:CU69"/>
    <mergeCell ref="CV69:DE69"/>
    <mergeCell ref="DS69:EE69"/>
    <mergeCell ref="EF69:ER69"/>
    <mergeCell ref="ES69:FE69"/>
    <mergeCell ref="FF70:FR70"/>
    <mergeCell ref="A71:H71"/>
    <mergeCell ref="I71:CM71"/>
    <mergeCell ref="CN71:CU71"/>
    <mergeCell ref="CV71:DE71"/>
    <mergeCell ref="DS71:EE71"/>
    <mergeCell ref="EF71:ER71"/>
    <mergeCell ref="ES71:FE71"/>
    <mergeCell ref="FF71:FR71"/>
    <mergeCell ref="DF70:DP70"/>
    <mergeCell ref="DF71:DP71"/>
    <mergeCell ref="A70:H70"/>
    <mergeCell ref="I70:CM70"/>
    <mergeCell ref="CN70:CU70"/>
    <mergeCell ref="CV70:DE70"/>
    <mergeCell ref="DS70:EE70"/>
    <mergeCell ref="EF70:ER70"/>
    <mergeCell ref="ES70:FE70"/>
    <mergeCell ref="A72:H72"/>
    <mergeCell ref="I72:CM72"/>
    <mergeCell ref="CN72:CU72"/>
    <mergeCell ref="CV72:DE72"/>
    <mergeCell ref="DS72:EE72"/>
    <mergeCell ref="EF72:ER72"/>
    <mergeCell ref="ES72:FE72"/>
    <mergeCell ref="FF72:FR72"/>
    <mergeCell ref="A73:H73"/>
    <mergeCell ref="I73:CM73"/>
    <mergeCell ref="CN73:CU73"/>
    <mergeCell ref="CV73:DE73"/>
    <mergeCell ref="DS73:EE73"/>
    <mergeCell ref="EF73:ER73"/>
    <mergeCell ref="ES73:FE73"/>
    <mergeCell ref="FF73:FR73"/>
    <mergeCell ref="DF72:DP72"/>
    <mergeCell ref="DF73:DP73"/>
    <mergeCell ref="A74:H74"/>
    <mergeCell ref="I74:CM74"/>
    <mergeCell ref="CN74:CU74"/>
    <mergeCell ref="CV74:DE74"/>
    <mergeCell ref="DS74:EE74"/>
    <mergeCell ref="EF74:ER74"/>
    <mergeCell ref="ES74:FE74"/>
    <mergeCell ref="FF74:FR74"/>
    <mergeCell ref="A75:H75"/>
    <mergeCell ref="I75:CM75"/>
    <mergeCell ref="CN75:CU75"/>
    <mergeCell ref="CV75:DE75"/>
    <mergeCell ref="DS75:EE75"/>
    <mergeCell ref="EF75:ER75"/>
    <mergeCell ref="ES75:FE75"/>
    <mergeCell ref="FF75:FR75"/>
    <mergeCell ref="DF74:DP74"/>
    <mergeCell ref="DF75:DP75"/>
    <mergeCell ref="A76:H76"/>
    <mergeCell ref="I76:CM76"/>
    <mergeCell ref="CN76:CU76"/>
    <mergeCell ref="CV76:DE76"/>
    <mergeCell ref="DS76:EE76"/>
    <mergeCell ref="EF76:ER76"/>
    <mergeCell ref="ES76:FE76"/>
    <mergeCell ref="FF76:FR76"/>
    <mergeCell ref="A77:H77"/>
    <mergeCell ref="I77:CM77"/>
    <mergeCell ref="CN77:CU77"/>
    <mergeCell ref="CV77:DE77"/>
    <mergeCell ref="DS77:EE77"/>
    <mergeCell ref="EF77:ER77"/>
    <mergeCell ref="ES77:FE77"/>
    <mergeCell ref="FF77:FR77"/>
    <mergeCell ref="DF76:DP76"/>
    <mergeCell ref="DF77:DP77"/>
    <mergeCell ref="A78:H78"/>
    <mergeCell ref="I78:CM78"/>
    <mergeCell ref="CN78:CU78"/>
    <mergeCell ref="CV78:DE78"/>
    <mergeCell ref="DS78:EE78"/>
    <mergeCell ref="EF78:ER78"/>
    <mergeCell ref="ES78:FE78"/>
    <mergeCell ref="FF78:FR78"/>
    <mergeCell ref="A79:H79"/>
    <mergeCell ref="I79:CM79"/>
    <mergeCell ref="CN79:CU79"/>
    <mergeCell ref="CV79:DE79"/>
    <mergeCell ref="DS79:EE79"/>
    <mergeCell ref="EF79:ER79"/>
    <mergeCell ref="ES79:FE79"/>
    <mergeCell ref="FF79:FR79"/>
    <mergeCell ref="DF78:DP78"/>
    <mergeCell ref="DF79:DP79"/>
    <mergeCell ref="A80:H80"/>
    <mergeCell ref="I80:CM80"/>
    <mergeCell ref="CN80:CU80"/>
    <mergeCell ref="CV80:DE80"/>
    <mergeCell ref="DS80:EE80"/>
    <mergeCell ref="EF80:ER80"/>
    <mergeCell ref="ES80:FE80"/>
    <mergeCell ref="FF80:FR80"/>
    <mergeCell ref="A83:H83"/>
    <mergeCell ref="I83:CM83"/>
    <mergeCell ref="CN83:CU83"/>
    <mergeCell ref="CV83:DE83"/>
    <mergeCell ref="DS83:EE83"/>
    <mergeCell ref="EF83:ER83"/>
    <mergeCell ref="ES83:FE83"/>
    <mergeCell ref="FF83:FR83"/>
    <mergeCell ref="DF80:DP80"/>
    <mergeCell ref="DF83:DP83"/>
    <mergeCell ref="A81:H81"/>
    <mergeCell ref="A82:H82"/>
    <mergeCell ref="I81:CM81"/>
    <mergeCell ref="I82:CM82"/>
    <mergeCell ref="CN81:CU81"/>
    <mergeCell ref="CN82:CU82"/>
    <mergeCell ref="A84:H84"/>
    <mergeCell ref="I84:CM84"/>
    <mergeCell ref="CN84:CU84"/>
    <mergeCell ref="CV84:DE84"/>
    <mergeCell ref="DS84:EE84"/>
    <mergeCell ref="EF84:ER84"/>
    <mergeCell ref="ES84:FE84"/>
    <mergeCell ref="FF84:FR84"/>
    <mergeCell ref="A85:H85"/>
    <mergeCell ref="I85:CM85"/>
    <mergeCell ref="CN85:CU85"/>
    <mergeCell ref="CV85:DE85"/>
    <mergeCell ref="DS85:EE85"/>
    <mergeCell ref="EF85:ER85"/>
    <mergeCell ref="ES85:FE85"/>
    <mergeCell ref="FF85:FR85"/>
    <mergeCell ref="DF84:DP84"/>
    <mergeCell ref="DF85:DP85"/>
    <mergeCell ref="DF88:DP88"/>
    <mergeCell ref="DF89:DP89"/>
    <mergeCell ref="A86:H86"/>
    <mergeCell ref="I86:CM86"/>
    <mergeCell ref="CN86:CU86"/>
    <mergeCell ref="CV86:DE86"/>
    <mergeCell ref="DS86:EE86"/>
    <mergeCell ref="EF86:ER86"/>
    <mergeCell ref="ES86:FE86"/>
    <mergeCell ref="I89:CM89"/>
    <mergeCell ref="CN89:CU89"/>
    <mergeCell ref="CV89:DE89"/>
    <mergeCell ref="A87:H87"/>
    <mergeCell ref="I87:CM87"/>
    <mergeCell ref="CN87:CU87"/>
    <mergeCell ref="CV87:DE87"/>
    <mergeCell ref="DS87:EE87"/>
    <mergeCell ref="EF87:ER87"/>
    <mergeCell ref="ES87:FE87"/>
    <mergeCell ref="DF86:DP86"/>
    <mergeCell ref="DF87:DP87"/>
    <mergeCell ref="A92:H92"/>
    <mergeCell ref="I92:CM92"/>
    <mergeCell ref="CN92:CU92"/>
    <mergeCell ref="CV92:DE92"/>
    <mergeCell ref="DS92:EE92"/>
    <mergeCell ref="ES92:FE92"/>
    <mergeCell ref="FF92:FR92"/>
    <mergeCell ref="DF90:DP92"/>
    <mergeCell ref="A96:H96"/>
    <mergeCell ref="I96:CM96"/>
    <mergeCell ref="CN96:CU96"/>
    <mergeCell ref="CV96:DE96"/>
    <mergeCell ref="DS96:EE96"/>
    <mergeCell ref="EF96:ER96"/>
    <mergeCell ref="A90:H90"/>
    <mergeCell ref="I90:CM90"/>
    <mergeCell ref="CN90:CU90"/>
    <mergeCell ref="CV90:DE90"/>
    <mergeCell ref="DS90:EE90"/>
    <mergeCell ref="I94:CM94"/>
    <mergeCell ref="CN94:CU94"/>
    <mergeCell ref="CV94:DE94"/>
    <mergeCell ref="DS94:EE94"/>
    <mergeCell ref="EF94:ER94"/>
    <mergeCell ref="A113:AE113"/>
    <mergeCell ref="AJ100:BA100"/>
    <mergeCell ref="BD100:BO100"/>
    <mergeCell ref="BR100:DX100"/>
    <mergeCell ref="K102:AB102"/>
    <mergeCell ref="AE102:BX102"/>
    <mergeCell ref="CA102:DX102"/>
    <mergeCell ref="K103:AB103"/>
    <mergeCell ref="AE103:BX103"/>
    <mergeCell ref="CA103:DX103"/>
    <mergeCell ref="A107:CM107"/>
    <mergeCell ref="A108:CM108"/>
    <mergeCell ref="A110:Y110"/>
    <mergeCell ref="AH110:CM110"/>
    <mergeCell ref="A111:Y111"/>
    <mergeCell ref="AH111:CM111"/>
    <mergeCell ref="ES96:FE96"/>
    <mergeCell ref="FF96:FR96"/>
    <mergeCell ref="AJ99:BA99"/>
    <mergeCell ref="BD99:BO99"/>
    <mergeCell ref="BR99:DX99"/>
    <mergeCell ref="A93:H93"/>
    <mergeCell ref="I93:CM93"/>
    <mergeCell ref="CN93:CU93"/>
    <mergeCell ref="CV93:DE93"/>
    <mergeCell ref="DS93:EE93"/>
    <mergeCell ref="EF93:ER93"/>
    <mergeCell ref="ES93:FE93"/>
    <mergeCell ref="FF93:FR93"/>
    <mergeCell ref="A94:H94"/>
    <mergeCell ref="ES94:FE94"/>
    <mergeCell ref="FF94:FR94"/>
    <mergeCell ref="DF93:DP93"/>
    <mergeCell ref="DF94:DP96"/>
    <mergeCell ref="A95:H95"/>
    <mergeCell ref="I95:CM95"/>
    <mergeCell ref="CN95:CU95"/>
    <mergeCell ref="CV95:DC95"/>
    <mergeCell ref="DS95:EC95"/>
    <mergeCell ref="EF95:ER95"/>
    <mergeCell ref="FS66:FS67"/>
    <mergeCell ref="FF66:FR66"/>
    <mergeCell ref="FF67:FR67"/>
    <mergeCell ref="DS65:EE67"/>
    <mergeCell ref="EF65:FS65"/>
    <mergeCell ref="A62:BW62"/>
    <mergeCell ref="BX62:CE62"/>
    <mergeCell ref="CF62:CR62"/>
    <mergeCell ref="DS62:EE62"/>
    <mergeCell ref="EF62:ER62"/>
    <mergeCell ref="ES62:FE62"/>
    <mergeCell ref="FF62:FR62"/>
    <mergeCell ref="A64:FR64"/>
    <mergeCell ref="A65:H67"/>
    <mergeCell ref="I65:CM67"/>
    <mergeCell ref="CN65:CU67"/>
    <mergeCell ref="ES67:FE67"/>
    <mergeCell ref="DF65:DP67"/>
    <mergeCell ref="CS62:DP62"/>
    <mergeCell ref="CV65:DE67"/>
    <mergeCell ref="EF66:ER66"/>
    <mergeCell ref="ES66:FE66"/>
    <mergeCell ref="EF67:ER67"/>
    <mergeCell ref="A91:H91"/>
    <mergeCell ref="I91:CM91"/>
    <mergeCell ref="CN91:CU91"/>
    <mergeCell ref="CV91:DC91"/>
    <mergeCell ref="DS91:EC91"/>
    <mergeCell ref="ES91:FC91"/>
    <mergeCell ref="FF91:FO91"/>
    <mergeCell ref="A53:BW53"/>
    <mergeCell ref="BX53:CE53"/>
    <mergeCell ref="CF53:CR53"/>
    <mergeCell ref="CS53:DM53"/>
    <mergeCell ref="DS53:EC53"/>
    <mergeCell ref="EF53:ER53"/>
    <mergeCell ref="ES53:FC53"/>
    <mergeCell ref="FF53:FO53"/>
    <mergeCell ref="A88:H88"/>
    <mergeCell ref="I88:CM88"/>
    <mergeCell ref="CN88:CU88"/>
    <mergeCell ref="CV88:DE88"/>
    <mergeCell ref="DS88:EE88"/>
    <mergeCell ref="EF88:ER88"/>
    <mergeCell ref="ES88:FE88"/>
    <mergeCell ref="FF88:FR88"/>
    <mergeCell ref="A89:H89"/>
    <mergeCell ref="EF43:ER43"/>
    <mergeCell ref="ES43:FC43"/>
    <mergeCell ref="ES95:FC95"/>
    <mergeCell ref="FF95:FO95"/>
    <mergeCell ref="EF90:ER90"/>
    <mergeCell ref="DS81:EC81"/>
    <mergeCell ref="DS82:EC82"/>
    <mergeCell ref="EF81:ER81"/>
    <mergeCell ref="EF82:ER82"/>
    <mergeCell ref="ES81:FC81"/>
    <mergeCell ref="ES82:FC82"/>
    <mergeCell ref="FF81:FO81"/>
    <mergeCell ref="FF82:FO82"/>
    <mergeCell ref="ES90:FE90"/>
    <mergeCell ref="FF90:FR90"/>
    <mergeCell ref="DS89:EE89"/>
    <mergeCell ref="EF89:ER89"/>
    <mergeCell ref="ES89:FE89"/>
    <mergeCell ref="FF89:FR89"/>
    <mergeCell ref="FF86:FR86"/>
    <mergeCell ref="FF87:FR87"/>
    <mergeCell ref="FF68:FR68"/>
    <mergeCell ref="ES48:FE48"/>
    <mergeCell ref="FF48:FR48"/>
  </mergeCells>
  <pageMargins left="0.19685039370078741" right="0.19685039370078741" top="0.19685039370078741" bottom="0.19685039370078741" header="0" footer="0"/>
  <pageSetup paperSize="9" scale="78" fitToHeight="0" pageOrder="overThenDown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topLeftCell="A3" workbookViewId="0">
      <selection activeCell="I6" sqref="I6:J6"/>
    </sheetView>
  </sheetViews>
  <sheetFormatPr defaultRowHeight="11.25" x14ac:dyDescent="0.2"/>
  <cols>
    <col min="1" max="1" width="5.1640625" style="94" customWidth="1"/>
    <col min="2" max="2" width="8.1640625" style="94" customWidth="1"/>
    <col min="3" max="3" width="60.6640625" style="94" customWidth="1"/>
    <col min="4" max="4" width="13.6640625" style="94" customWidth="1"/>
    <col min="5" max="6" width="13.83203125" style="94" customWidth="1"/>
    <col min="7" max="7" width="14" style="94" customWidth="1"/>
    <col min="8" max="8" width="14.1640625" style="94" hidden="1" customWidth="1"/>
    <col min="9" max="9" width="13.5" hidden="1" customWidth="1"/>
    <col min="10" max="10" width="14.33203125" hidden="1" customWidth="1"/>
    <col min="257" max="257" width="5.1640625" customWidth="1"/>
    <col min="258" max="258" width="8.1640625" customWidth="1"/>
    <col min="259" max="259" width="66.6640625" customWidth="1"/>
    <col min="260" max="260" width="13.6640625" customWidth="1"/>
    <col min="261" max="262" width="13.83203125" customWidth="1"/>
    <col min="263" max="263" width="14" customWidth="1"/>
    <col min="264" max="266" width="0" hidden="1" customWidth="1"/>
    <col min="513" max="513" width="5.1640625" customWidth="1"/>
    <col min="514" max="514" width="8.1640625" customWidth="1"/>
    <col min="515" max="515" width="66.6640625" customWidth="1"/>
    <col min="516" max="516" width="13.6640625" customWidth="1"/>
    <col min="517" max="518" width="13.83203125" customWidth="1"/>
    <col min="519" max="519" width="14" customWidth="1"/>
    <col min="520" max="522" width="0" hidden="1" customWidth="1"/>
    <col min="769" max="769" width="5.1640625" customWidth="1"/>
    <col min="770" max="770" width="8.1640625" customWidth="1"/>
    <col min="771" max="771" width="66.6640625" customWidth="1"/>
    <col min="772" max="772" width="13.6640625" customWidth="1"/>
    <col min="773" max="774" width="13.83203125" customWidth="1"/>
    <col min="775" max="775" width="14" customWidth="1"/>
    <col min="776" max="778" width="0" hidden="1" customWidth="1"/>
    <col min="1025" max="1025" width="5.1640625" customWidth="1"/>
    <col min="1026" max="1026" width="8.1640625" customWidth="1"/>
    <col min="1027" max="1027" width="66.6640625" customWidth="1"/>
    <col min="1028" max="1028" width="13.6640625" customWidth="1"/>
    <col min="1029" max="1030" width="13.83203125" customWidth="1"/>
    <col min="1031" max="1031" width="14" customWidth="1"/>
    <col min="1032" max="1034" width="0" hidden="1" customWidth="1"/>
    <col min="1281" max="1281" width="5.1640625" customWidth="1"/>
    <col min="1282" max="1282" width="8.1640625" customWidth="1"/>
    <col min="1283" max="1283" width="66.6640625" customWidth="1"/>
    <col min="1284" max="1284" width="13.6640625" customWidth="1"/>
    <col min="1285" max="1286" width="13.83203125" customWidth="1"/>
    <col min="1287" max="1287" width="14" customWidth="1"/>
    <col min="1288" max="1290" width="0" hidden="1" customWidth="1"/>
    <col min="1537" max="1537" width="5.1640625" customWidth="1"/>
    <col min="1538" max="1538" width="8.1640625" customWidth="1"/>
    <col min="1539" max="1539" width="66.6640625" customWidth="1"/>
    <col min="1540" max="1540" width="13.6640625" customWidth="1"/>
    <col min="1541" max="1542" width="13.83203125" customWidth="1"/>
    <col min="1543" max="1543" width="14" customWidth="1"/>
    <col min="1544" max="1546" width="0" hidden="1" customWidth="1"/>
    <col min="1793" max="1793" width="5.1640625" customWidth="1"/>
    <col min="1794" max="1794" width="8.1640625" customWidth="1"/>
    <col min="1795" max="1795" width="66.6640625" customWidth="1"/>
    <col min="1796" max="1796" width="13.6640625" customWidth="1"/>
    <col min="1797" max="1798" width="13.83203125" customWidth="1"/>
    <col min="1799" max="1799" width="14" customWidth="1"/>
    <col min="1800" max="1802" width="0" hidden="1" customWidth="1"/>
    <col min="2049" max="2049" width="5.1640625" customWidth="1"/>
    <col min="2050" max="2050" width="8.1640625" customWidth="1"/>
    <col min="2051" max="2051" width="66.6640625" customWidth="1"/>
    <col min="2052" max="2052" width="13.6640625" customWidth="1"/>
    <col min="2053" max="2054" width="13.83203125" customWidth="1"/>
    <col min="2055" max="2055" width="14" customWidth="1"/>
    <col min="2056" max="2058" width="0" hidden="1" customWidth="1"/>
    <col min="2305" max="2305" width="5.1640625" customWidth="1"/>
    <col min="2306" max="2306" width="8.1640625" customWidth="1"/>
    <col min="2307" max="2307" width="66.6640625" customWidth="1"/>
    <col min="2308" max="2308" width="13.6640625" customWidth="1"/>
    <col min="2309" max="2310" width="13.83203125" customWidth="1"/>
    <col min="2311" max="2311" width="14" customWidth="1"/>
    <col min="2312" max="2314" width="0" hidden="1" customWidth="1"/>
    <col min="2561" max="2561" width="5.1640625" customWidth="1"/>
    <col min="2562" max="2562" width="8.1640625" customWidth="1"/>
    <col min="2563" max="2563" width="66.6640625" customWidth="1"/>
    <col min="2564" max="2564" width="13.6640625" customWidth="1"/>
    <col min="2565" max="2566" width="13.83203125" customWidth="1"/>
    <col min="2567" max="2567" width="14" customWidth="1"/>
    <col min="2568" max="2570" width="0" hidden="1" customWidth="1"/>
    <col min="2817" max="2817" width="5.1640625" customWidth="1"/>
    <col min="2818" max="2818" width="8.1640625" customWidth="1"/>
    <col min="2819" max="2819" width="66.6640625" customWidth="1"/>
    <col min="2820" max="2820" width="13.6640625" customWidth="1"/>
    <col min="2821" max="2822" width="13.83203125" customWidth="1"/>
    <col min="2823" max="2823" width="14" customWidth="1"/>
    <col min="2824" max="2826" width="0" hidden="1" customWidth="1"/>
    <col min="3073" max="3073" width="5.1640625" customWidth="1"/>
    <col min="3074" max="3074" width="8.1640625" customWidth="1"/>
    <col min="3075" max="3075" width="66.6640625" customWidth="1"/>
    <col min="3076" max="3076" width="13.6640625" customWidth="1"/>
    <col min="3077" max="3078" width="13.83203125" customWidth="1"/>
    <col min="3079" max="3079" width="14" customWidth="1"/>
    <col min="3080" max="3082" width="0" hidden="1" customWidth="1"/>
    <col min="3329" max="3329" width="5.1640625" customWidth="1"/>
    <col min="3330" max="3330" width="8.1640625" customWidth="1"/>
    <col min="3331" max="3331" width="66.6640625" customWidth="1"/>
    <col min="3332" max="3332" width="13.6640625" customWidth="1"/>
    <col min="3333" max="3334" width="13.83203125" customWidth="1"/>
    <col min="3335" max="3335" width="14" customWidth="1"/>
    <col min="3336" max="3338" width="0" hidden="1" customWidth="1"/>
    <col min="3585" max="3585" width="5.1640625" customWidth="1"/>
    <col min="3586" max="3586" width="8.1640625" customWidth="1"/>
    <col min="3587" max="3587" width="66.6640625" customWidth="1"/>
    <col min="3588" max="3588" width="13.6640625" customWidth="1"/>
    <col min="3589" max="3590" width="13.83203125" customWidth="1"/>
    <col min="3591" max="3591" width="14" customWidth="1"/>
    <col min="3592" max="3594" width="0" hidden="1" customWidth="1"/>
    <col min="3841" max="3841" width="5.1640625" customWidth="1"/>
    <col min="3842" max="3842" width="8.1640625" customWidth="1"/>
    <col min="3843" max="3843" width="66.6640625" customWidth="1"/>
    <col min="3844" max="3844" width="13.6640625" customWidth="1"/>
    <col min="3845" max="3846" width="13.83203125" customWidth="1"/>
    <col min="3847" max="3847" width="14" customWidth="1"/>
    <col min="3848" max="3850" width="0" hidden="1" customWidth="1"/>
    <col min="4097" max="4097" width="5.1640625" customWidth="1"/>
    <col min="4098" max="4098" width="8.1640625" customWidth="1"/>
    <col min="4099" max="4099" width="66.6640625" customWidth="1"/>
    <col min="4100" max="4100" width="13.6640625" customWidth="1"/>
    <col min="4101" max="4102" width="13.83203125" customWidth="1"/>
    <col min="4103" max="4103" width="14" customWidth="1"/>
    <col min="4104" max="4106" width="0" hidden="1" customWidth="1"/>
    <col min="4353" max="4353" width="5.1640625" customWidth="1"/>
    <col min="4354" max="4354" width="8.1640625" customWidth="1"/>
    <col min="4355" max="4355" width="66.6640625" customWidth="1"/>
    <col min="4356" max="4356" width="13.6640625" customWidth="1"/>
    <col min="4357" max="4358" width="13.83203125" customWidth="1"/>
    <col min="4359" max="4359" width="14" customWidth="1"/>
    <col min="4360" max="4362" width="0" hidden="1" customWidth="1"/>
    <col min="4609" max="4609" width="5.1640625" customWidth="1"/>
    <col min="4610" max="4610" width="8.1640625" customWidth="1"/>
    <col min="4611" max="4611" width="66.6640625" customWidth="1"/>
    <col min="4612" max="4612" width="13.6640625" customWidth="1"/>
    <col min="4613" max="4614" width="13.83203125" customWidth="1"/>
    <col min="4615" max="4615" width="14" customWidth="1"/>
    <col min="4616" max="4618" width="0" hidden="1" customWidth="1"/>
    <col min="4865" max="4865" width="5.1640625" customWidth="1"/>
    <col min="4866" max="4866" width="8.1640625" customWidth="1"/>
    <col min="4867" max="4867" width="66.6640625" customWidth="1"/>
    <col min="4868" max="4868" width="13.6640625" customWidth="1"/>
    <col min="4869" max="4870" width="13.83203125" customWidth="1"/>
    <col min="4871" max="4871" width="14" customWidth="1"/>
    <col min="4872" max="4874" width="0" hidden="1" customWidth="1"/>
    <col min="5121" max="5121" width="5.1640625" customWidth="1"/>
    <col min="5122" max="5122" width="8.1640625" customWidth="1"/>
    <col min="5123" max="5123" width="66.6640625" customWidth="1"/>
    <col min="5124" max="5124" width="13.6640625" customWidth="1"/>
    <col min="5125" max="5126" width="13.83203125" customWidth="1"/>
    <col min="5127" max="5127" width="14" customWidth="1"/>
    <col min="5128" max="5130" width="0" hidden="1" customWidth="1"/>
    <col min="5377" max="5377" width="5.1640625" customWidth="1"/>
    <col min="5378" max="5378" width="8.1640625" customWidth="1"/>
    <col min="5379" max="5379" width="66.6640625" customWidth="1"/>
    <col min="5380" max="5380" width="13.6640625" customWidth="1"/>
    <col min="5381" max="5382" width="13.83203125" customWidth="1"/>
    <col min="5383" max="5383" width="14" customWidth="1"/>
    <col min="5384" max="5386" width="0" hidden="1" customWidth="1"/>
    <col min="5633" max="5633" width="5.1640625" customWidth="1"/>
    <col min="5634" max="5634" width="8.1640625" customWidth="1"/>
    <col min="5635" max="5635" width="66.6640625" customWidth="1"/>
    <col min="5636" max="5636" width="13.6640625" customWidth="1"/>
    <col min="5637" max="5638" width="13.83203125" customWidth="1"/>
    <col min="5639" max="5639" width="14" customWidth="1"/>
    <col min="5640" max="5642" width="0" hidden="1" customWidth="1"/>
    <col min="5889" max="5889" width="5.1640625" customWidth="1"/>
    <col min="5890" max="5890" width="8.1640625" customWidth="1"/>
    <col min="5891" max="5891" width="66.6640625" customWidth="1"/>
    <col min="5892" max="5892" width="13.6640625" customWidth="1"/>
    <col min="5893" max="5894" width="13.83203125" customWidth="1"/>
    <col min="5895" max="5895" width="14" customWidth="1"/>
    <col min="5896" max="5898" width="0" hidden="1" customWidth="1"/>
    <col min="6145" max="6145" width="5.1640625" customWidth="1"/>
    <col min="6146" max="6146" width="8.1640625" customWidth="1"/>
    <col min="6147" max="6147" width="66.6640625" customWidth="1"/>
    <col min="6148" max="6148" width="13.6640625" customWidth="1"/>
    <col min="6149" max="6150" width="13.83203125" customWidth="1"/>
    <col min="6151" max="6151" width="14" customWidth="1"/>
    <col min="6152" max="6154" width="0" hidden="1" customWidth="1"/>
    <col min="6401" max="6401" width="5.1640625" customWidth="1"/>
    <col min="6402" max="6402" width="8.1640625" customWidth="1"/>
    <col min="6403" max="6403" width="66.6640625" customWidth="1"/>
    <col min="6404" max="6404" width="13.6640625" customWidth="1"/>
    <col min="6405" max="6406" width="13.83203125" customWidth="1"/>
    <col min="6407" max="6407" width="14" customWidth="1"/>
    <col min="6408" max="6410" width="0" hidden="1" customWidth="1"/>
    <col min="6657" max="6657" width="5.1640625" customWidth="1"/>
    <col min="6658" max="6658" width="8.1640625" customWidth="1"/>
    <col min="6659" max="6659" width="66.6640625" customWidth="1"/>
    <col min="6660" max="6660" width="13.6640625" customWidth="1"/>
    <col min="6661" max="6662" width="13.83203125" customWidth="1"/>
    <col min="6663" max="6663" width="14" customWidth="1"/>
    <col min="6664" max="6666" width="0" hidden="1" customWidth="1"/>
    <col min="6913" max="6913" width="5.1640625" customWidth="1"/>
    <col min="6914" max="6914" width="8.1640625" customWidth="1"/>
    <col min="6915" max="6915" width="66.6640625" customWidth="1"/>
    <col min="6916" max="6916" width="13.6640625" customWidth="1"/>
    <col min="6917" max="6918" width="13.83203125" customWidth="1"/>
    <col min="6919" max="6919" width="14" customWidth="1"/>
    <col min="6920" max="6922" width="0" hidden="1" customWidth="1"/>
    <col min="7169" max="7169" width="5.1640625" customWidth="1"/>
    <col min="7170" max="7170" width="8.1640625" customWidth="1"/>
    <col min="7171" max="7171" width="66.6640625" customWidth="1"/>
    <col min="7172" max="7172" width="13.6640625" customWidth="1"/>
    <col min="7173" max="7174" width="13.83203125" customWidth="1"/>
    <col min="7175" max="7175" width="14" customWidth="1"/>
    <col min="7176" max="7178" width="0" hidden="1" customWidth="1"/>
    <col min="7425" max="7425" width="5.1640625" customWidth="1"/>
    <col min="7426" max="7426" width="8.1640625" customWidth="1"/>
    <col min="7427" max="7427" width="66.6640625" customWidth="1"/>
    <col min="7428" max="7428" width="13.6640625" customWidth="1"/>
    <col min="7429" max="7430" width="13.83203125" customWidth="1"/>
    <col min="7431" max="7431" width="14" customWidth="1"/>
    <col min="7432" max="7434" width="0" hidden="1" customWidth="1"/>
    <col min="7681" max="7681" width="5.1640625" customWidth="1"/>
    <col min="7682" max="7682" width="8.1640625" customWidth="1"/>
    <col min="7683" max="7683" width="66.6640625" customWidth="1"/>
    <col min="7684" max="7684" width="13.6640625" customWidth="1"/>
    <col min="7685" max="7686" width="13.83203125" customWidth="1"/>
    <col min="7687" max="7687" width="14" customWidth="1"/>
    <col min="7688" max="7690" width="0" hidden="1" customWidth="1"/>
    <col min="7937" max="7937" width="5.1640625" customWidth="1"/>
    <col min="7938" max="7938" width="8.1640625" customWidth="1"/>
    <col min="7939" max="7939" width="66.6640625" customWidth="1"/>
    <col min="7940" max="7940" width="13.6640625" customWidth="1"/>
    <col min="7941" max="7942" width="13.83203125" customWidth="1"/>
    <col min="7943" max="7943" width="14" customWidth="1"/>
    <col min="7944" max="7946" width="0" hidden="1" customWidth="1"/>
    <col min="8193" max="8193" width="5.1640625" customWidth="1"/>
    <col min="8194" max="8194" width="8.1640625" customWidth="1"/>
    <col min="8195" max="8195" width="66.6640625" customWidth="1"/>
    <col min="8196" max="8196" width="13.6640625" customWidth="1"/>
    <col min="8197" max="8198" width="13.83203125" customWidth="1"/>
    <col min="8199" max="8199" width="14" customWidth="1"/>
    <col min="8200" max="8202" width="0" hidden="1" customWidth="1"/>
    <col min="8449" max="8449" width="5.1640625" customWidth="1"/>
    <col min="8450" max="8450" width="8.1640625" customWidth="1"/>
    <col min="8451" max="8451" width="66.6640625" customWidth="1"/>
    <col min="8452" max="8452" width="13.6640625" customWidth="1"/>
    <col min="8453" max="8454" width="13.83203125" customWidth="1"/>
    <col min="8455" max="8455" width="14" customWidth="1"/>
    <col min="8456" max="8458" width="0" hidden="1" customWidth="1"/>
    <col min="8705" max="8705" width="5.1640625" customWidth="1"/>
    <col min="8706" max="8706" width="8.1640625" customWidth="1"/>
    <col min="8707" max="8707" width="66.6640625" customWidth="1"/>
    <col min="8708" max="8708" width="13.6640625" customWidth="1"/>
    <col min="8709" max="8710" width="13.83203125" customWidth="1"/>
    <col min="8711" max="8711" width="14" customWidth="1"/>
    <col min="8712" max="8714" width="0" hidden="1" customWidth="1"/>
    <col min="8961" max="8961" width="5.1640625" customWidth="1"/>
    <col min="8962" max="8962" width="8.1640625" customWidth="1"/>
    <col min="8963" max="8963" width="66.6640625" customWidth="1"/>
    <col min="8964" max="8964" width="13.6640625" customWidth="1"/>
    <col min="8965" max="8966" width="13.83203125" customWidth="1"/>
    <col min="8967" max="8967" width="14" customWidth="1"/>
    <col min="8968" max="8970" width="0" hidden="1" customWidth="1"/>
    <col min="9217" max="9217" width="5.1640625" customWidth="1"/>
    <col min="9218" max="9218" width="8.1640625" customWidth="1"/>
    <col min="9219" max="9219" width="66.6640625" customWidth="1"/>
    <col min="9220" max="9220" width="13.6640625" customWidth="1"/>
    <col min="9221" max="9222" width="13.83203125" customWidth="1"/>
    <col min="9223" max="9223" width="14" customWidth="1"/>
    <col min="9224" max="9226" width="0" hidden="1" customWidth="1"/>
    <col min="9473" max="9473" width="5.1640625" customWidth="1"/>
    <col min="9474" max="9474" width="8.1640625" customWidth="1"/>
    <col min="9475" max="9475" width="66.6640625" customWidth="1"/>
    <col min="9476" max="9476" width="13.6640625" customWidth="1"/>
    <col min="9477" max="9478" width="13.83203125" customWidth="1"/>
    <col min="9479" max="9479" width="14" customWidth="1"/>
    <col min="9480" max="9482" width="0" hidden="1" customWidth="1"/>
    <col min="9729" max="9729" width="5.1640625" customWidth="1"/>
    <col min="9730" max="9730" width="8.1640625" customWidth="1"/>
    <col min="9731" max="9731" width="66.6640625" customWidth="1"/>
    <col min="9732" max="9732" width="13.6640625" customWidth="1"/>
    <col min="9733" max="9734" width="13.83203125" customWidth="1"/>
    <col min="9735" max="9735" width="14" customWidth="1"/>
    <col min="9736" max="9738" width="0" hidden="1" customWidth="1"/>
    <col min="9985" max="9985" width="5.1640625" customWidth="1"/>
    <col min="9986" max="9986" width="8.1640625" customWidth="1"/>
    <col min="9987" max="9987" width="66.6640625" customWidth="1"/>
    <col min="9988" max="9988" width="13.6640625" customWidth="1"/>
    <col min="9989" max="9990" width="13.83203125" customWidth="1"/>
    <col min="9991" max="9991" width="14" customWidth="1"/>
    <col min="9992" max="9994" width="0" hidden="1" customWidth="1"/>
    <col min="10241" max="10241" width="5.1640625" customWidth="1"/>
    <col min="10242" max="10242" width="8.1640625" customWidth="1"/>
    <col min="10243" max="10243" width="66.6640625" customWidth="1"/>
    <col min="10244" max="10244" width="13.6640625" customWidth="1"/>
    <col min="10245" max="10246" width="13.83203125" customWidth="1"/>
    <col min="10247" max="10247" width="14" customWidth="1"/>
    <col min="10248" max="10250" width="0" hidden="1" customWidth="1"/>
    <col min="10497" max="10497" width="5.1640625" customWidth="1"/>
    <col min="10498" max="10498" width="8.1640625" customWidth="1"/>
    <col min="10499" max="10499" width="66.6640625" customWidth="1"/>
    <col min="10500" max="10500" width="13.6640625" customWidth="1"/>
    <col min="10501" max="10502" width="13.83203125" customWidth="1"/>
    <col min="10503" max="10503" width="14" customWidth="1"/>
    <col min="10504" max="10506" width="0" hidden="1" customWidth="1"/>
    <col min="10753" max="10753" width="5.1640625" customWidth="1"/>
    <col min="10754" max="10754" width="8.1640625" customWidth="1"/>
    <col min="10755" max="10755" width="66.6640625" customWidth="1"/>
    <col min="10756" max="10756" width="13.6640625" customWidth="1"/>
    <col min="10757" max="10758" width="13.83203125" customWidth="1"/>
    <col min="10759" max="10759" width="14" customWidth="1"/>
    <col min="10760" max="10762" width="0" hidden="1" customWidth="1"/>
    <col min="11009" max="11009" width="5.1640625" customWidth="1"/>
    <col min="11010" max="11010" width="8.1640625" customWidth="1"/>
    <col min="11011" max="11011" width="66.6640625" customWidth="1"/>
    <col min="11012" max="11012" width="13.6640625" customWidth="1"/>
    <col min="11013" max="11014" width="13.83203125" customWidth="1"/>
    <col min="11015" max="11015" width="14" customWidth="1"/>
    <col min="11016" max="11018" width="0" hidden="1" customWidth="1"/>
    <col min="11265" max="11265" width="5.1640625" customWidth="1"/>
    <col min="11266" max="11266" width="8.1640625" customWidth="1"/>
    <col min="11267" max="11267" width="66.6640625" customWidth="1"/>
    <col min="11268" max="11268" width="13.6640625" customWidth="1"/>
    <col min="11269" max="11270" width="13.83203125" customWidth="1"/>
    <col min="11271" max="11271" width="14" customWidth="1"/>
    <col min="11272" max="11274" width="0" hidden="1" customWidth="1"/>
    <col min="11521" max="11521" width="5.1640625" customWidth="1"/>
    <col min="11522" max="11522" width="8.1640625" customWidth="1"/>
    <col min="11523" max="11523" width="66.6640625" customWidth="1"/>
    <col min="11524" max="11524" width="13.6640625" customWidth="1"/>
    <col min="11525" max="11526" width="13.83203125" customWidth="1"/>
    <col min="11527" max="11527" width="14" customWidth="1"/>
    <col min="11528" max="11530" width="0" hidden="1" customWidth="1"/>
    <col min="11777" max="11777" width="5.1640625" customWidth="1"/>
    <col min="11778" max="11778" width="8.1640625" customWidth="1"/>
    <col min="11779" max="11779" width="66.6640625" customWidth="1"/>
    <col min="11780" max="11780" width="13.6640625" customWidth="1"/>
    <col min="11781" max="11782" width="13.83203125" customWidth="1"/>
    <col min="11783" max="11783" width="14" customWidth="1"/>
    <col min="11784" max="11786" width="0" hidden="1" customWidth="1"/>
    <col min="12033" max="12033" width="5.1640625" customWidth="1"/>
    <col min="12034" max="12034" width="8.1640625" customWidth="1"/>
    <col min="12035" max="12035" width="66.6640625" customWidth="1"/>
    <col min="12036" max="12036" width="13.6640625" customWidth="1"/>
    <col min="12037" max="12038" width="13.83203125" customWidth="1"/>
    <col min="12039" max="12039" width="14" customWidth="1"/>
    <col min="12040" max="12042" width="0" hidden="1" customWidth="1"/>
    <col min="12289" max="12289" width="5.1640625" customWidth="1"/>
    <col min="12290" max="12290" width="8.1640625" customWidth="1"/>
    <col min="12291" max="12291" width="66.6640625" customWidth="1"/>
    <col min="12292" max="12292" width="13.6640625" customWidth="1"/>
    <col min="12293" max="12294" width="13.83203125" customWidth="1"/>
    <col min="12295" max="12295" width="14" customWidth="1"/>
    <col min="12296" max="12298" width="0" hidden="1" customWidth="1"/>
    <col min="12545" max="12545" width="5.1640625" customWidth="1"/>
    <col min="12546" max="12546" width="8.1640625" customWidth="1"/>
    <col min="12547" max="12547" width="66.6640625" customWidth="1"/>
    <col min="12548" max="12548" width="13.6640625" customWidth="1"/>
    <col min="12549" max="12550" width="13.83203125" customWidth="1"/>
    <col min="12551" max="12551" width="14" customWidth="1"/>
    <col min="12552" max="12554" width="0" hidden="1" customWidth="1"/>
    <col min="12801" max="12801" width="5.1640625" customWidth="1"/>
    <col min="12802" max="12802" width="8.1640625" customWidth="1"/>
    <col min="12803" max="12803" width="66.6640625" customWidth="1"/>
    <col min="12804" max="12804" width="13.6640625" customWidth="1"/>
    <col min="12805" max="12806" width="13.83203125" customWidth="1"/>
    <col min="12807" max="12807" width="14" customWidth="1"/>
    <col min="12808" max="12810" width="0" hidden="1" customWidth="1"/>
    <col min="13057" max="13057" width="5.1640625" customWidth="1"/>
    <col min="13058" max="13058" width="8.1640625" customWidth="1"/>
    <col min="13059" max="13059" width="66.6640625" customWidth="1"/>
    <col min="13060" max="13060" width="13.6640625" customWidth="1"/>
    <col min="13061" max="13062" width="13.83203125" customWidth="1"/>
    <col min="13063" max="13063" width="14" customWidth="1"/>
    <col min="13064" max="13066" width="0" hidden="1" customWidth="1"/>
    <col min="13313" max="13313" width="5.1640625" customWidth="1"/>
    <col min="13314" max="13314" width="8.1640625" customWidth="1"/>
    <col min="13315" max="13315" width="66.6640625" customWidth="1"/>
    <col min="13316" max="13316" width="13.6640625" customWidth="1"/>
    <col min="13317" max="13318" width="13.83203125" customWidth="1"/>
    <col min="13319" max="13319" width="14" customWidth="1"/>
    <col min="13320" max="13322" width="0" hidden="1" customWidth="1"/>
    <col min="13569" max="13569" width="5.1640625" customWidth="1"/>
    <col min="13570" max="13570" width="8.1640625" customWidth="1"/>
    <col min="13571" max="13571" width="66.6640625" customWidth="1"/>
    <col min="13572" max="13572" width="13.6640625" customWidth="1"/>
    <col min="13573" max="13574" width="13.83203125" customWidth="1"/>
    <col min="13575" max="13575" width="14" customWidth="1"/>
    <col min="13576" max="13578" width="0" hidden="1" customWidth="1"/>
    <col min="13825" max="13825" width="5.1640625" customWidth="1"/>
    <col min="13826" max="13826" width="8.1640625" customWidth="1"/>
    <col min="13827" max="13827" width="66.6640625" customWidth="1"/>
    <col min="13828" max="13828" width="13.6640625" customWidth="1"/>
    <col min="13829" max="13830" width="13.83203125" customWidth="1"/>
    <col min="13831" max="13831" width="14" customWidth="1"/>
    <col min="13832" max="13834" width="0" hidden="1" customWidth="1"/>
    <col min="14081" max="14081" width="5.1640625" customWidth="1"/>
    <col min="14082" max="14082" width="8.1640625" customWidth="1"/>
    <col min="14083" max="14083" width="66.6640625" customWidth="1"/>
    <col min="14084" max="14084" width="13.6640625" customWidth="1"/>
    <col min="14085" max="14086" width="13.83203125" customWidth="1"/>
    <col min="14087" max="14087" width="14" customWidth="1"/>
    <col min="14088" max="14090" width="0" hidden="1" customWidth="1"/>
    <col min="14337" max="14337" width="5.1640625" customWidth="1"/>
    <col min="14338" max="14338" width="8.1640625" customWidth="1"/>
    <col min="14339" max="14339" width="66.6640625" customWidth="1"/>
    <col min="14340" max="14340" width="13.6640625" customWidth="1"/>
    <col min="14341" max="14342" width="13.83203125" customWidth="1"/>
    <col min="14343" max="14343" width="14" customWidth="1"/>
    <col min="14344" max="14346" width="0" hidden="1" customWidth="1"/>
    <col min="14593" max="14593" width="5.1640625" customWidth="1"/>
    <col min="14594" max="14594" width="8.1640625" customWidth="1"/>
    <col min="14595" max="14595" width="66.6640625" customWidth="1"/>
    <col min="14596" max="14596" width="13.6640625" customWidth="1"/>
    <col min="14597" max="14598" width="13.83203125" customWidth="1"/>
    <col min="14599" max="14599" width="14" customWidth="1"/>
    <col min="14600" max="14602" width="0" hidden="1" customWidth="1"/>
    <col min="14849" max="14849" width="5.1640625" customWidth="1"/>
    <col min="14850" max="14850" width="8.1640625" customWidth="1"/>
    <col min="14851" max="14851" width="66.6640625" customWidth="1"/>
    <col min="14852" max="14852" width="13.6640625" customWidth="1"/>
    <col min="14853" max="14854" width="13.83203125" customWidth="1"/>
    <col min="14855" max="14855" width="14" customWidth="1"/>
    <col min="14856" max="14858" width="0" hidden="1" customWidth="1"/>
    <col min="15105" max="15105" width="5.1640625" customWidth="1"/>
    <col min="15106" max="15106" width="8.1640625" customWidth="1"/>
    <col min="15107" max="15107" width="66.6640625" customWidth="1"/>
    <col min="15108" max="15108" width="13.6640625" customWidth="1"/>
    <col min="15109" max="15110" width="13.83203125" customWidth="1"/>
    <col min="15111" max="15111" width="14" customWidth="1"/>
    <col min="15112" max="15114" width="0" hidden="1" customWidth="1"/>
    <col min="15361" max="15361" width="5.1640625" customWidth="1"/>
    <col min="15362" max="15362" width="8.1640625" customWidth="1"/>
    <col min="15363" max="15363" width="66.6640625" customWidth="1"/>
    <col min="15364" max="15364" width="13.6640625" customWidth="1"/>
    <col min="15365" max="15366" width="13.83203125" customWidth="1"/>
    <col min="15367" max="15367" width="14" customWidth="1"/>
    <col min="15368" max="15370" width="0" hidden="1" customWidth="1"/>
    <col min="15617" max="15617" width="5.1640625" customWidth="1"/>
    <col min="15618" max="15618" width="8.1640625" customWidth="1"/>
    <col min="15619" max="15619" width="66.6640625" customWidth="1"/>
    <col min="15620" max="15620" width="13.6640625" customWidth="1"/>
    <col min="15621" max="15622" width="13.83203125" customWidth="1"/>
    <col min="15623" max="15623" width="14" customWidth="1"/>
    <col min="15624" max="15626" width="0" hidden="1" customWidth="1"/>
    <col min="15873" max="15873" width="5.1640625" customWidth="1"/>
    <col min="15874" max="15874" width="8.1640625" customWidth="1"/>
    <col min="15875" max="15875" width="66.6640625" customWidth="1"/>
    <col min="15876" max="15876" width="13.6640625" customWidth="1"/>
    <col min="15877" max="15878" width="13.83203125" customWidth="1"/>
    <col min="15879" max="15879" width="14" customWidth="1"/>
    <col min="15880" max="15882" width="0" hidden="1" customWidth="1"/>
    <col min="16129" max="16129" width="5.1640625" customWidth="1"/>
    <col min="16130" max="16130" width="8.1640625" customWidth="1"/>
    <col min="16131" max="16131" width="66.6640625" customWidth="1"/>
    <col min="16132" max="16132" width="13.6640625" customWidth="1"/>
    <col min="16133" max="16134" width="13.83203125" customWidth="1"/>
    <col min="16135" max="16135" width="14" customWidth="1"/>
    <col min="16136" max="16138" width="0" hidden="1" customWidth="1"/>
  </cols>
  <sheetData>
    <row r="1" spans="1:10" hidden="1" x14ac:dyDescent="0.2">
      <c r="E1" s="95"/>
      <c r="F1" s="95"/>
      <c r="G1" s="95"/>
      <c r="H1" s="95"/>
    </row>
    <row r="2" spans="1:10" hidden="1" x14ac:dyDescent="0.2">
      <c r="E2" s="95"/>
      <c r="F2" s="95"/>
      <c r="G2" s="95"/>
      <c r="H2" s="95"/>
    </row>
    <row r="3" spans="1:10" ht="12.75" x14ac:dyDescent="0.2">
      <c r="A3" s="96" t="s">
        <v>204</v>
      </c>
      <c r="B3" s="96"/>
      <c r="C3" s="96"/>
      <c r="D3" s="96"/>
      <c r="E3" s="95"/>
      <c r="F3" s="95"/>
      <c r="G3" s="95"/>
      <c r="H3" s="95"/>
    </row>
    <row r="4" spans="1:10" ht="12.75" x14ac:dyDescent="0.2">
      <c r="A4" s="341" t="s">
        <v>205</v>
      </c>
      <c r="B4" s="341"/>
      <c r="C4" s="341"/>
      <c r="D4" s="96"/>
    </row>
    <row r="5" spans="1:10" x14ac:dyDescent="0.2">
      <c r="A5" s="94" t="s">
        <v>162</v>
      </c>
      <c r="B5" s="94" t="s">
        <v>162</v>
      </c>
    </row>
    <row r="6" spans="1:10" ht="38.25" x14ac:dyDescent="0.2">
      <c r="A6" s="97" t="s">
        <v>206</v>
      </c>
      <c r="B6" s="98" t="s">
        <v>207</v>
      </c>
      <c r="C6" s="98"/>
      <c r="D6" s="99" t="s">
        <v>208</v>
      </c>
      <c r="E6" s="100" t="s">
        <v>209</v>
      </c>
      <c r="F6" s="99" t="s">
        <v>210</v>
      </c>
      <c r="G6" s="99" t="s">
        <v>211</v>
      </c>
      <c r="H6" s="99" t="s">
        <v>212</v>
      </c>
      <c r="I6" s="99" t="s">
        <v>213</v>
      </c>
      <c r="J6" s="99" t="s">
        <v>214</v>
      </c>
    </row>
    <row r="7" spans="1:10" ht="12.75" x14ac:dyDescent="0.2">
      <c r="A7" s="101">
        <v>1</v>
      </c>
      <c r="B7" s="101">
        <v>211</v>
      </c>
      <c r="C7" s="101" t="s">
        <v>215</v>
      </c>
      <c r="D7" s="102">
        <v>1893800</v>
      </c>
      <c r="E7" s="103">
        <f>F7+G7</f>
        <v>1858100</v>
      </c>
      <c r="F7" s="104">
        <v>809500</v>
      </c>
      <c r="G7" s="104">
        <f>1084300-35700</f>
        <v>1048600</v>
      </c>
      <c r="H7" s="105">
        <f>F7+G7</f>
        <v>1858100</v>
      </c>
      <c r="I7" s="106">
        <f>E7</f>
        <v>1858100</v>
      </c>
      <c r="J7" s="106">
        <f>I7</f>
        <v>1858100</v>
      </c>
    </row>
    <row r="8" spans="1:10" ht="12.75" x14ac:dyDescent="0.2">
      <c r="A8" s="101">
        <v>2</v>
      </c>
      <c r="B8" s="101">
        <v>212</v>
      </c>
      <c r="C8" s="101" t="s">
        <v>216</v>
      </c>
      <c r="D8" s="102">
        <f>D9+D10+D11+D12</f>
        <v>2100</v>
      </c>
      <c r="E8" s="103">
        <f>E9+E10+E11+E12</f>
        <v>2100</v>
      </c>
      <c r="F8" s="103">
        <f>F9+F10+F11+F12</f>
        <v>0</v>
      </c>
      <c r="G8" s="103">
        <f>G9+G10+G11+G12</f>
        <v>2100</v>
      </c>
      <c r="H8" s="105">
        <f t="shared" ref="H8:H72" si="0">F8+G8</f>
        <v>2100</v>
      </c>
      <c r="I8" s="103">
        <f>I9+I10+I11+I12</f>
        <v>0</v>
      </c>
      <c r="J8" s="103">
        <f>J9+J10+J11+J12</f>
        <v>0</v>
      </c>
    </row>
    <row r="9" spans="1:10" ht="12.75" x14ac:dyDescent="0.2">
      <c r="A9" s="98"/>
      <c r="B9" s="98"/>
      <c r="C9" s="107" t="s">
        <v>217</v>
      </c>
      <c r="D9" s="108">
        <f>E9</f>
        <v>300</v>
      </c>
      <c r="E9" s="109">
        <f>G9</f>
        <v>300</v>
      </c>
      <c r="F9" s="108"/>
      <c r="G9" s="108">
        <v>300</v>
      </c>
      <c r="H9" s="105">
        <f t="shared" si="0"/>
        <v>300</v>
      </c>
      <c r="I9" s="110">
        <v>0</v>
      </c>
      <c r="J9" s="110">
        <f>I9</f>
        <v>0</v>
      </c>
    </row>
    <row r="10" spans="1:10" ht="12.75" x14ac:dyDescent="0.2">
      <c r="A10" s="98"/>
      <c r="B10" s="98"/>
      <c r="C10" s="107" t="s">
        <v>218</v>
      </c>
      <c r="D10" s="108">
        <f>E10</f>
        <v>0</v>
      </c>
      <c r="E10" s="109">
        <f>G10</f>
        <v>0</v>
      </c>
      <c r="F10" s="108"/>
      <c r="G10" s="108">
        <v>0</v>
      </c>
      <c r="H10" s="105">
        <f t="shared" si="0"/>
        <v>0</v>
      </c>
      <c r="I10" s="110">
        <f>E10</f>
        <v>0</v>
      </c>
      <c r="J10" s="110">
        <f>I10</f>
        <v>0</v>
      </c>
    </row>
    <row r="11" spans="1:10" ht="12.75" x14ac:dyDescent="0.2">
      <c r="A11" s="98"/>
      <c r="B11" s="98"/>
      <c r="C11" s="98" t="s">
        <v>219</v>
      </c>
      <c r="D11" s="108">
        <f>E11</f>
        <v>1800</v>
      </c>
      <c r="E11" s="109">
        <f>G11</f>
        <v>1800</v>
      </c>
      <c r="F11" s="108"/>
      <c r="G11" s="108">
        <v>1800</v>
      </c>
      <c r="H11" s="105">
        <f t="shared" si="0"/>
        <v>1800</v>
      </c>
      <c r="I11" s="110">
        <v>0</v>
      </c>
      <c r="J11" s="110">
        <f>I11</f>
        <v>0</v>
      </c>
    </row>
    <row r="12" spans="1:10" ht="12.75" x14ac:dyDescent="0.2">
      <c r="A12" s="98"/>
      <c r="B12" s="98"/>
      <c r="C12" s="98" t="s">
        <v>220</v>
      </c>
      <c r="D12" s="108">
        <f>E12</f>
        <v>0</v>
      </c>
      <c r="E12" s="109">
        <f>G12</f>
        <v>0</v>
      </c>
      <c r="F12" s="108"/>
      <c r="G12" s="108"/>
      <c r="H12" s="105">
        <f t="shared" si="0"/>
        <v>0</v>
      </c>
      <c r="I12" s="110">
        <f>E12</f>
        <v>0</v>
      </c>
      <c r="J12" s="110">
        <f>I12</f>
        <v>0</v>
      </c>
    </row>
    <row r="13" spans="1:10" ht="12.75" x14ac:dyDescent="0.2">
      <c r="A13" s="101">
        <v>3</v>
      </c>
      <c r="B13" s="101">
        <v>213</v>
      </c>
      <c r="C13" s="101" t="s">
        <v>221</v>
      </c>
      <c r="D13" s="102">
        <v>572000</v>
      </c>
      <c r="E13" s="103">
        <f>F13+G13</f>
        <v>561200</v>
      </c>
      <c r="F13" s="104">
        <v>244500</v>
      </c>
      <c r="G13" s="104">
        <f>327500-10800</f>
        <v>316700</v>
      </c>
      <c r="H13" s="105">
        <f t="shared" si="0"/>
        <v>561200</v>
      </c>
      <c r="I13" s="106">
        <f>E13</f>
        <v>561200</v>
      </c>
      <c r="J13" s="106">
        <f>I13</f>
        <v>561200</v>
      </c>
    </row>
    <row r="14" spans="1:10" ht="12.75" x14ac:dyDescent="0.2">
      <c r="A14" s="101">
        <v>4</v>
      </c>
      <c r="B14" s="101">
        <v>221</v>
      </c>
      <c r="C14" s="101" t="s">
        <v>222</v>
      </c>
      <c r="D14" s="102">
        <f>D15+D16</f>
        <v>15200</v>
      </c>
      <c r="E14" s="103">
        <f>E15+E16+E17</f>
        <v>15200</v>
      </c>
      <c r="F14" s="103">
        <f>F15+F16+F17</f>
        <v>0</v>
      </c>
      <c r="G14" s="103">
        <f>G15+G16+G17</f>
        <v>15200</v>
      </c>
      <c r="H14" s="105">
        <f t="shared" si="0"/>
        <v>15200</v>
      </c>
      <c r="I14" s="103">
        <f>I15+I16+I17</f>
        <v>0</v>
      </c>
      <c r="J14" s="103">
        <f>J15+J16+J17</f>
        <v>0</v>
      </c>
    </row>
    <row r="15" spans="1:10" ht="12.75" x14ac:dyDescent="0.2">
      <c r="A15" s="98"/>
      <c r="B15" s="98"/>
      <c r="C15" s="107" t="s">
        <v>223</v>
      </c>
      <c r="D15" s="108">
        <v>0</v>
      </c>
      <c r="E15" s="109">
        <f>F15+G15</f>
        <v>0</v>
      </c>
      <c r="F15" s="108">
        <v>0</v>
      </c>
      <c r="G15" s="108">
        <v>0</v>
      </c>
      <c r="H15" s="105">
        <f t="shared" si="0"/>
        <v>0</v>
      </c>
      <c r="I15" s="110">
        <f t="shared" ref="I15:I20" si="1">E15</f>
        <v>0</v>
      </c>
      <c r="J15" s="110">
        <f t="shared" ref="J15:J20" si="2">I15</f>
        <v>0</v>
      </c>
    </row>
    <row r="16" spans="1:10" ht="12.75" x14ac:dyDescent="0.2">
      <c r="A16" s="98"/>
      <c r="B16" s="98"/>
      <c r="C16" s="107" t="s">
        <v>224</v>
      </c>
      <c r="D16" s="108">
        <v>15200</v>
      </c>
      <c r="E16" s="109">
        <f>F16+G16</f>
        <v>15200</v>
      </c>
      <c r="F16" s="108">
        <v>0</v>
      </c>
      <c r="G16" s="108">
        <v>15200</v>
      </c>
      <c r="H16" s="105">
        <f t="shared" si="0"/>
        <v>15200</v>
      </c>
      <c r="I16" s="110">
        <v>0</v>
      </c>
      <c r="J16" s="110">
        <f t="shared" si="2"/>
        <v>0</v>
      </c>
    </row>
    <row r="17" spans="1:10" ht="12.75" x14ac:dyDescent="0.2">
      <c r="A17" s="98"/>
      <c r="B17" s="98"/>
      <c r="C17" s="98" t="s">
        <v>225</v>
      </c>
      <c r="D17" s="108">
        <f>E17</f>
        <v>0</v>
      </c>
      <c r="E17" s="109">
        <v>0</v>
      </c>
      <c r="F17" s="108"/>
      <c r="G17" s="108"/>
      <c r="H17" s="105">
        <f t="shared" si="0"/>
        <v>0</v>
      </c>
      <c r="I17" s="110">
        <f t="shared" si="1"/>
        <v>0</v>
      </c>
      <c r="J17" s="110">
        <f t="shared" si="2"/>
        <v>0</v>
      </c>
    </row>
    <row r="18" spans="1:10" ht="12.75" hidden="1" x14ac:dyDescent="0.2">
      <c r="A18" s="101">
        <v>5</v>
      </c>
      <c r="B18" s="101">
        <v>222</v>
      </c>
      <c r="C18" s="101" t="s">
        <v>226</v>
      </c>
      <c r="D18" s="102">
        <f>D19+D20</f>
        <v>0</v>
      </c>
      <c r="E18" s="103">
        <v>0</v>
      </c>
      <c r="F18" s="102"/>
      <c r="G18" s="102"/>
      <c r="H18" s="105">
        <f t="shared" si="0"/>
        <v>0</v>
      </c>
      <c r="I18" s="110">
        <f t="shared" si="1"/>
        <v>0</v>
      </c>
      <c r="J18" s="110">
        <f t="shared" si="2"/>
        <v>0</v>
      </c>
    </row>
    <row r="19" spans="1:10" ht="12.75" hidden="1" x14ac:dyDescent="0.2">
      <c r="A19" s="98"/>
      <c r="B19" s="98"/>
      <c r="C19" s="107" t="s">
        <v>227</v>
      </c>
      <c r="D19" s="108">
        <v>0</v>
      </c>
      <c r="E19" s="109">
        <v>0</v>
      </c>
      <c r="F19" s="108"/>
      <c r="G19" s="108"/>
      <c r="H19" s="105">
        <f t="shared" si="0"/>
        <v>0</v>
      </c>
      <c r="I19" s="110">
        <f t="shared" si="1"/>
        <v>0</v>
      </c>
      <c r="J19" s="110">
        <f t="shared" si="2"/>
        <v>0</v>
      </c>
    </row>
    <row r="20" spans="1:10" ht="12.75" hidden="1" x14ac:dyDescent="0.2">
      <c r="A20" s="98"/>
      <c r="B20" s="98"/>
      <c r="C20" s="98" t="s">
        <v>228</v>
      </c>
      <c r="D20" s="108"/>
      <c r="E20" s="109">
        <v>0</v>
      </c>
      <c r="F20" s="108"/>
      <c r="G20" s="108"/>
      <c r="H20" s="105">
        <f t="shared" si="0"/>
        <v>0</v>
      </c>
      <c r="I20" s="110">
        <f t="shared" si="1"/>
        <v>0</v>
      </c>
      <c r="J20" s="110">
        <f t="shared" si="2"/>
        <v>0</v>
      </c>
    </row>
    <row r="21" spans="1:10" ht="12.75" x14ac:dyDescent="0.2">
      <c r="A21" s="101">
        <v>5</v>
      </c>
      <c r="B21" s="101">
        <v>223</v>
      </c>
      <c r="C21" s="101" t="s">
        <v>229</v>
      </c>
      <c r="D21" s="102">
        <f>SUM(D22:D27)</f>
        <v>302500</v>
      </c>
      <c r="E21" s="103">
        <f>SUM(E22:E27)</f>
        <v>302500</v>
      </c>
      <c r="F21" s="103">
        <f>SUM(F22:F27)</f>
        <v>0</v>
      </c>
      <c r="G21" s="103">
        <f>SUM(G22:G27)</f>
        <v>302500</v>
      </c>
      <c r="H21" s="105">
        <f t="shared" si="0"/>
        <v>302500</v>
      </c>
      <c r="I21" s="103">
        <f>SUM(I22:I27)</f>
        <v>302500</v>
      </c>
      <c r="J21" s="103">
        <f>SUM(J22:J27)</f>
        <v>302500</v>
      </c>
    </row>
    <row r="22" spans="1:10" ht="12.75" x14ac:dyDescent="0.2">
      <c r="A22" s="98"/>
      <c r="B22" s="98"/>
      <c r="C22" s="98" t="s">
        <v>230</v>
      </c>
      <c r="D22" s="108">
        <f t="shared" ref="D22:D27" si="3">E22</f>
        <v>0</v>
      </c>
      <c r="E22" s="109">
        <f>F22+G22</f>
        <v>0</v>
      </c>
      <c r="F22" s="108"/>
      <c r="G22" s="108">
        <v>0</v>
      </c>
      <c r="H22" s="105">
        <f t="shared" si="0"/>
        <v>0</v>
      </c>
      <c r="I22" s="110">
        <f t="shared" ref="I22:I27" si="4">E22</f>
        <v>0</v>
      </c>
      <c r="J22" s="110">
        <f t="shared" ref="J22:J27" si="5">I22</f>
        <v>0</v>
      </c>
    </row>
    <row r="23" spans="1:10" ht="12.75" x14ac:dyDescent="0.2">
      <c r="A23" s="98"/>
      <c r="B23" s="98"/>
      <c r="C23" s="107" t="s">
        <v>231</v>
      </c>
      <c r="D23" s="108">
        <f t="shared" si="3"/>
        <v>93700</v>
      </c>
      <c r="E23" s="109">
        <f t="shared" ref="E23:E36" si="6">F23+G23</f>
        <v>93700</v>
      </c>
      <c r="F23" s="108"/>
      <c r="G23" s="108">
        <v>93700</v>
      </c>
      <c r="H23" s="105">
        <f t="shared" si="0"/>
        <v>93700</v>
      </c>
      <c r="I23" s="110">
        <f t="shared" si="4"/>
        <v>93700</v>
      </c>
      <c r="J23" s="110">
        <f t="shared" si="5"/>
        <v>93700</v>
      </c>
    </row>
    <row r="24" spans="1:10" ht="12.75" x14ac:dyDescent="0.2">
      <c r="A24" s="98"/>
      <c r="B24" s="98"/>
      <c r="C24" s="107" t="s">
        <v>232</v>
      </c>
      <c r="D24" s="108">
        <f t="shared" si="3"/>
        <v>12800</v>
      </c>
      <c r="E24" s="109">
        <f t="shared" si="6"/>
        <v>12800</v>
      </c>
      <c r="F24" s="108"/>
      <c r="G24" s="108">
        <v>12800</v>
      </c>
      <c r="H24" s="105">
        <f t="shared" si="0"/>
        <v>12800</v>
      </c>
      <c r="I24" s="110">
        <f t="shared" si="4"/>
        <v>12800</v>
      </c>
      <c r="J24" s="110">
        <f t="shared" si="5"/>
        <v>12800</v>
      </c>
    </row>
    <row r="25" spans="1:10" ht="12.75" x14ac:dyDescent="0.2">
      <c r="A25" s="98"/>
      <c r="B25" s="98"/>
      <c r="C25" s="98" t="s">
        <v>233</v>
      </c>
      <c r="D25" s="108">
        <f t="shared" si="3"/>
        <v>0</v>
      </c>
      <c r="E25" s="109">
        <f t="shared" si="6"/>
        <v>0</v>
      </c>
      <c r="F25" s="108"/>
      <c r="G25" s="108">
        <v>0</v>
      </c>
      <c r="H25" s="105">
        <f t="shared" si="0"/>
        <v>0</v>
      </c>
      <c r="I25" s="110">
        <f t="shared" si="4"/>
        <v>0</v>
      </c>
      <c r="J25" s="110">
        <f t="shared" si="5"/>
        <v>0</v>
      </c>
    </row>
    <row r="26" spans="1:10" ht="12.75" x14ac:dyDescent="0.2">
      <c r="A26" s="98"/>
      <c r="B26" s="98"/>
      <c r="C26" s="107" t="s">
        <v>234</v>
      </c>
      <c r="D26" s="108">
        <f t="shared" si="3"/>
        <v>16000</v>
      </c>
      <c r="E26" s="109">
        <f t="shared" si="6"/>
        <v>16000</v>
      </c>
      <c r="F26" s="108"/>
      <c r="G26" s="108">
        <v>16000</v>
      </c>
      <c r="H26" s="105">
        <f t="shared" si="0"/>
        <v>16000</v>
      </c>
      <c r="I26" s="110">
        <f t="shared" si="4"/>
        <v>16000</v>
      </c>
      <c r="J26" s="110">
        <f t="shared" si="5"/>
        <v>16000</v>
      </c>
    </row>
    <row r="27" spans="1:10" ht="12.75" x14ac:dyDescent="0.2">
      <c r="A27" s="98"/>
      <c r="B27" s="98"/>
      <c r="C27" s="107" t="s">
        <v>235</v>
      </c>
      <c r="D27" s="108">
        <f t="shared" si="3"/>
        <v>180000</v>
      </c>
      <c r="E27" s="109">
        <f t="shared" si="6"/>
        <v>180000</v>
      </c>
      <c r="F27" s="108"/>
      <c r="G27" s="108">
        <v>180000</v>
      </c>
      <c r="H27" s="105">
        <f t="shared" si="0"/>
        <v>180000</v>
      </c>
      <c r="I27" s="110">
        <f t="shared" si="4"/>
        <v>180000</v>
      </c>
      <c r="J27" s="110">
        <f t="shared" si="5"/>
        <v>180000</v>
      </c>
    </row>
    <row r="28" spans="1:10" ht="12.75" x14ac:dyDescent="0.2">
      <c r="A28" s="101">
        <v>6</v>
      </c>
      <c r="B28" s="101">
        <v>225</v>
      </c>
      <c r="C28" s="101" t="s">
        <v>236</v>
      </c>
      <c r="D28" s="102">
        <f>D29+D30+D31+D32+D33+D34+D36+D37+D38+D39+D35</f>
        <v>104000</v>
      </c>
      <c r="E28" s="103">
        <f>E29+E30+E31+E32+E33+E34+E36+E37+E38+E39+E35</f>
        <v>101600</v>
      </c>
      <c r="F28" s="103">
        <f>F29+F30+F31+F32+F33+F34+F36+F37+F38+F39</f>
        <v>0</v>
      </c>
      <c r="G28" s="103">
        <f>G29+G30+G31+G32+G33+G34+G36+G37+G38+G39+G35</f>
        <v>101600</v>
      </c>
      <c r="H28" s="103">
        <f>H29+H30+H31+H32+H33+H34+H36+H37+H38+H39+H35</f>
        <v>101600</v>
      </c>
      <c r="I28" s="103">
        <f>I29+I30+I31+I32+I33+I34+I36+I37+I38+I39+I35</f>
        <v>0</v>
      </c>
      <c r="J28" s="103">
        <f>J29+J30+J31+J32+J33+J34+J36+J37+J38+J39+J35</f>
        <v>0</v>
      </c>
    </row>
    <row r="29" spans="1:10" ht="12.75" x14ac:dyDescent="0.2">
      <c r="A29" s="98"/>
      <c r="B29" s="98"/>
      <c r="C29" s="107" t="s">
        <v>237</v>
      </c>
      <c r="D29" s="108">
        <v>7800</v>
      </c>
      <c r="E29" s="109">
        <f t="shared" si="6"/>
        <v>7800</v>
      </c>
      <c r="F29" s="108"/>
      <c r="G29" s="105">
        <v>7800</v>
      </c>
      <c r="H29" s="105">
        <f t="shared" si="0"/>
        <v>7800</v>
      </c>
      <c r="I29" s="110">
        <v>0</v>
      </c>
      <c r="J29" s="110">
        <f>I29</f>
        <v>0</v>
      </c>
    </row>
    <row r="30" spans="1:10" ht="12.75" x14ac:dyDescent="0.2">
      <c r="A30" s="98"/>
      <c r="B30" s="98"/>
      <c r="C30" s="98" t="s">
        <v>238</v>
      </c>
      <c r="D30" s="108">
        <v>0</v>
      </c>
      <c r="E30" s="109">
        <f t="shared" si="6"/>
        <v>0</v>
      </c>
      <c r="F30" s="108"/>
      <c r="G30" s="111"/>
      <c r="H30" s="105">
        <f t="shared" si="0"/>
        <v>0</v>
      </c>
      <c r="I30" s="110">
        <v>0</v>
      </c>
      <c r="J30" s="110">
        <f t="shared" ref="J30:J39" si="7">I30</f>
        <v>0</v>
      </c>
    </row>
    <row r="31" spans="1:10" ht="12.75" x14ac:dyDescent="0.2">
      <c r="A31" s="98"/>
      <c r="B31" s="98"/>
      <c r="C31" s="107" t="s">
        <v>239</v>
      </c>
      <c r="D31" s="108">
        <v>7100</v>
      </c>
      <c r="E31" s="109">
        <f t="shared" si="6"/>
        <v>7100</v>
      </c>
      <c r="F31" s="108"/>
      <c r="G31" s="105">
        <v>7100</v>
      </c>
      <c r="H31" s="105">
        <f t="shared" si="0"/>
        <v>7100</v>
      </c>
      <c r="I31" s="110">
        <v>0</v>
      </c>
      <c r="J31" s="110">
        <f t="shared" si="7"/>
        <v>0</v>
      </c>
    </row>
    <row r="32" spans="1:10" ht="12.75" x14ac:dyDescent="0.2">
      <c r="A32" s="98"/>
      <c r="B32" s="98"/>
      <c r="C32" s="112" t="s">
        <v>240</v>
      </c>
      <c r="D32" s="108">
        <v>0</v>
      </c>
      <c r="E32" s="109">
        <f t="shared" si="6"/>
        <v>0</v>
      </c>
      <c r="F32" s="108"/>
      <c r="G32" s="105">
        <v>0</v>
      </c>
      <c r="H32" s="105">
        <f t="shared" si="0"/>
        <v>0</v>
      </c>
      <c r="I32" s="110">
        <v>0</v>
      </c>
      <c r="J32" s="110">
        <f t="shared" si="7"/>
        <v>0</v>
      </c>
    </row>
    <row r="33" spans="1:10" ht="12.75" x14ac:dyDescent="0.2">
      <c r="A33" s="98"/>
      <c r="B33" s="98"/>
      <c r="C33" s="107" t="s">
        <v>241</v>
      </c>
      <c r="D33" s="108">
        <v>4200</v>
      </c>
      <c r="E33" s="109">
        <f t="shared" si="6"/>
        <v>4200</v>
      </c>
      <c r="F33" s="108"/>
      <c r="G33" s="105">
        <v>4200</v>
      </c>
      <c r="H33" s="105">
        <f t="shared" si="0"/>
        <v>4200</v>
      </c>
      <c r="I33" s="110">
        <v>0</v>
      </c>
      <c r="J33" s="110">
        <f t="shared" si="7"/>
        <v>0</v>
      </c>
    </row>
    <row r="34" spans="1:10" ht="12.75" x14ac:dyDescent="0.2">
      <c r="A34" s="98"/>
      <c r="B34" s="98"/>
      <c r="C34" s="107" t="s">
        <v>242</v>
      </c>
      <c r="D34" s="108">
        <v>10100</v>
      </c>
      <c r="E34" s="109">
        <f t="shared" si="6"/>
        <v>10100</v>
      </c>
      <c r="F34" s="108"/>
      <c r="G34" s="105">
        <v>10100</v>
      </c>
      <c r="H34" s="105">
        <f t="shared" si="0"/>
        <v>10100</v>
      </c>
      <c r="I34" s="110">
        <v>0</v>
      </c>
      <c r="J34" s="110">
        <f t="shared" si="7"/>
        <v>0</v>
      </c>
    </row>
    <row r="35" spans="1:10" ht="12.75" x14ac:dyDescent="0.2">
      <c r="A35" s="98"/>
      <c r="B35" s="98"/>
      <c r="C35" s="98" t="s">
        <v>243</v>
      </c>
      <c r="D35" s="108">
        <v>0</v>
      </c>
      <c r="E35" s="109">
        <f t="shared" si="6"/>
        <v>0</v>
      </c>
      <c r="F35" s="108"/>
      <c r="G35" s="105">
        <v>0</v>
      </c>
      <c r="H35" s="105">
        <f t="shared" si="0"/>
        <v>0</v>
      </c>
      <c r="I35" s="110">
        <v>0</v>
      </c>
      <c r="J35" s="110">
        <f t="shared" si="7"/>
        <v>0</v>
      </c>
    </row>
    <row r="36" spans="1:10" ht="12.75" x14ac:dyDescent="0.2">
      <c r="A36" s="98"/>
      <c r="B36" s="98"/>
      <c r="C36" s="107" t="s">
        <v>244</v>
      </c>
      <c r="D36" s="108">
        <v>26200</v>
      </c>
      <c r="E36" s="109">
        <f t="shared" si="6"/>
        <v>26200</v>
      </c>
      <c r="F36" s="113"/>
      <c r="G36" s="105">
        <v>26200</v>
      </c>
      <c r="H36" s="105">
        <f t="shared" si="0"/>
        <v>26200</v>
      </c>
      <c r="I36" s="110">
        <v>0</v>
      </c>
      <c r="J36" s="110">
        <f t="shared" si="7"/>
        <v>0</v>
      </c>
    </row>
    <row r="37" spans="1:10" ht="12.75" x14ac:dyDescent="0.2">
      <c r="A37" s="98"/>
      <c r="B37" s="98"/>
      <c r="C37" s="107" t="s">
        <v>245</v>
      </c>
      <c r="D37" s="108">
        <v>0</v>
      </c>
      <c r="E37" s="109">
        <f>F37+G37</f>
        <v>0</v>
      </c>
      <c r="F37" s="108"/>
      <c r="G37" s="105">
        <v>0</v>
      </c>
      <c r="H37" s="105">
        <f t="shared" si="0"/>
        <v>0</v>
      </c>
      <c r="I37" s="110">
        <v>0</v>
      </c>
      <c r="J37" s="110">
        <f t="shared" si="7"/>
        <v>0</v>
      </c>
    </row>
    <row r="38" spans="1:10" ht="25.5" x14ac:dyDescent="0.2">
      <c r="A38" s="98"/>
      <c r="B38" s="98"/>
      <c r="C38" s="97" t="s">
        <v>246</v>
      </c>
      <c r="D38" s="108">
        <v>34200</v>
      </c>
      <c r="E38" s="109">
        <f>F38+G38</f>
        <v>34200</v>
      </c>
      <c r="F38" s="108"/>
      <c r="G38" s="105">
        <v>34200</v>
      </c>
      <c r="H38" s="105">
        <f t="shared" si="0"/>
        <v>34200</v>
      </c>
      <c r="I38" s="110">
        <v>0</v>
      </c>
      <c r="J38" s="110">
        <f t="shared" si="7"/>
        <v>0</v>
      </c>
    </row>
    <row r="39" spans="1:10" ht="12.75" x14ac:dyDescent="0.2">
      <c r="A39" s="98"/>
      <c r="B39" s="98"/>
      <c r="C39" s="98" t="s">
        <v>247</v>
      </c>
      <c r="D39" s="108">
        <v>14400</v>
      </c>
      <c r="E39" s="109">
        <f>F39+G39</f>
        <v>12000</v>
      </c>
      <c r="F39" s="108"/>
      <c r="G39" s="105">
        <v>12000</v>
      </c>
      <c r="H39" s="105">
        <f t="shared" si="0"/>
        <v>12000</v>
      </c>
      <c r="I39" s="110">
        <v>0</v>
      </c>
      <c r="J39" s="110">
        <f t="shared" si="7"/>
        <v>0</v>
      </c>
    </row>
    <row r="40" spans="1:10" ht="12.75" x14ac:dyDescent="0.2">
      <c r="A40" s="101">
        <v>7</v>
      </c>
      <c r="B40" s="101">
        <v>226</v>
      </c>
      <c r="C40" s="101" t="s">
        <v>248</v>
      </c>
      <c r="D40" s="102">
        <f>SUM(D41:D50)</f>
        <v>663800</v>
      </c>
      <c r="E40" s="103">
        <f>SUM(E41:E50)</f>
        <v>635200</v>
      </c>
      <c r="F40" s="103">
        <f>SUM(F41:F50)</f>
        <v>0</v>
      </c>
      <c r="G40" s="103">
        <f>SUM(G41:G50)</f>
        <v>635200</v>
      </c>
      <c r="H40" s="105">
        <f t="shared" si="0"/>
        <v>635200</v>
      </c>
      <c r="I40" s="103">
        <f>SUM(I41:I50)</f>
        <v>0</v>
      </c>
      <c r="J40" s="103">
        <f>SUM(J41:J50)</f>
        <v>0</v>
      </c>
    </row>
    <row r="41" spans="1:10" ht="12.75" x14ac:dyDescent="0.2">
      <c r="A41" s="101"/>
      <c r="B41" s="101"/>
      <c r="C41" s="97" t="s">
        <v>249</v>
      </c>
      <c r="D41" s="105">
        <v>24600</v>
      </c>
      <c r="E41" s="114">
        <f>F41+G41</f>
        <v>24600</v>
      </c>
      <c r="F41" s="105"/>
      <c r="G41" s="105">
        <v>24600</v>
      </c>
      <c r="H41" s="105">
        <f t="shared" si="0"/>
        <v>24600</v>
      </c>
      <c r="I41" s="110">
        <v>0</v>
      </c>
      <c r="J41" s="110">
        <f>I41</f>
        <v>0</v>
      </c>
    </row>
    <row r="42" spans="1:10" ht="12.75" x14ac:dyDescent="0.2">
      <c r="A42" s="98"/>
      <c r="B42" s="98"/>
      <c r="C42" s="98" t="s">
        <v>250</v>
      </c>
      <c r="D42" s="105"/>
      <c r="E42" s="114">
        <f t="shared" ref="E42:E55" si="8">F42+G42</f>
        <v>0</v>
      </c>
      <c r="F42" s="108"/>
      <c r="G42" s="108"/>
      <c r="H42" s="105">
        <f t="shared" si="0"/>
        <v>0</v>
      </c>
      <c r="I42" s="110">
        <v>0</v>
      </c>
      <c r="J42" s="110">
        <f t="shared" ref="J42:J48" si="9">I42</f>
        <v>0</v>
      </c>
    </row>
    <row r="43" spans="1:10" ht="12.75" x14ac:dyDescent="0.2">
      <c r="A43" s="98"/>
      <c r="B43" s="98"/>
      <c r="C43" s="107" t="s">
        <v>251</v>
      </c>
      <c r="D43" s="105">
        <v>2800</v>
      </c>
      <c r="E43" s="114">
        <f t="shared" si="8"/>
        <v>2800</v>
      </c>
      <c r="F43" s="108"/>
      <c r="G43" s="108">
        <v>2800</v>
      </c>
      <c r="H43" s="105">
        <f t="shared" si="0"/>
        <v>2800</v>
      </c>
      <c r="I43" s="110">
        <v>0</v>
      </c>
      <c r="J43" s="110">
        <f t="shared" si="9"/>
        <v>0</v>
      </c>
    </row>
    <row r="44" spans="1:10" ht="12.75" x14ac:dyDescent="0.2">
      <c r="A44" s="98"/>
      <c r="B44" s="98"/>
      <c r="C44" s="98" t="s">
        <v>252</v>
      </c>
      <c r="D44" s="105"/>
      <c r="E44" s="114">
        <f t="shared" si="8"/>
        <v>0</v>
      </c>
      <c r="F44" s="108"/>
      <c r="G44" s="108"/>
      <c r="H44" s="105">
        <f t="shared" si="0"/>
        <v>0</v>
      </c>
      <c r="I44" s="110">
        <v>0</v>
      </c>
      <c r="J44" s="110">
        <f t="shared" si="9"/>
        <v>0</v>
      </c>
    </row>
    <row r="45" spans="1:10" ht="12.75" x14ac:dyDescent="0.2">
      <c r="A45" s="98"/>
      <c r="B45" s="98"/>
      <c r="C45" s="107" t="s">
        <v>253</v>
      </c>
      <c r="D45" s="105">
        <v>19900</v>
      </c>
      <c r="E45" s="114">
        <f t="shared" si="8"/>
        <v>19900</v>
      </c>
      <c r="F45" s="108"/>
      <c r="G45" s="108">
        <v>19900</v>
      </c>
      <c r="H45" s="105">
        <f t="shared" si="0"/>
        <v>19900</v>
      </c>
      <c r="I45" s="110">
        <v>0</v>
      </c>
      <c r="J45" s="110">
        <f t="shared" si="9"/>
        <v>0</v>
      </c>
    </row>
    <row r="46" spans="1:10" ht="12.75" x14ac:dyDescent="0.2">
      <c r="A46" s="115"/>
      <c r="B46" s="115"/>
      <c r="C46" s="97" t="s">
        <v>254</v>
      </c>
      <c r="D46" s="105">
        <v>14200</v>
      </c>
      <c r="E46" s="114">
        <f t="shared" si="8"/>
        <v>14200</v>
      </c>
      <c r="F46" s="108"/>
      <c r="G46" s="108">
        <v>14200</v>
      </c>
      <c r="H46" s="105">
        <f t="shared" si="0"/>
        <v>14200</v>
      </c>
      <c r="I46" s="110">
        <v>0</v>
      </c>
      <c r="J46" s="110">
        <f t="shared" si="9"/>
        <v>0</v>
      </c>
    </row>
    <row r="47" spans="1:10" ht="12.75" x14ac:dyDescent="0.2">
      <c r="A47" s="98"/>
      <c r="B47" s="98"/>
      <c r="C47" s="97" t="s">
        <v>255</v>
      </c>
      <c r="D47" s="105">
        <v>14700</v>
      </c>
      <c r="E47" s="114">
        <f t="shared" si="8"/>
        <v>14700</v>
      </c>
      <c r="F47" s="113"/>
      <c r="G47" s="108">
        <v>14700</v>
      </c>
      <c r="H47" s="105">
        <f t="shared" si="0"/>
        <v>14700</v>
      </c>
      <c r="I47" s="110">
        <v>0</v>
      </c>
      <c r="J47" s="110">
        <f t="shared" si="9"/>
        <v>0</v>
      </c>
    </row>
    <row r="48" spans="1:10" ht="12.75" x14ac:dyDescent="0.2">
      <c r="A48" s="98"/>
      <c r="B48" s="98"/>
      <c r="C48" s="98" t="s">
        <v>256</v>
      </c>
      <c r="D48" s="105">
        <v>71700</v>
      </c>
      <c r="E48" s="114">
        <f t="shared" si="8"/>
        <v>71700</v>
      </c>
      <c r="F48" s="113"/>
      <c r="G48" s="108">
        <v>71700</v>
      </c>
      <c r="H48" s="105">
        <f t="shared" si="0"/>
        <v>71700</v>
      </c>
      <c r="I48" s="110">
        <v>0</v>
      </c>
      <c r="J48" s="110">
        <f t="shared" si="9"/>
        <v>0</v>
      </c>
    </row>
    <row r="49" spans="1:10" ht="38.25" x14ac:dyDescent="0.2">
      <c r="A49" s="98"/>
      <c r="B49" s="98"/>
      <c r="C49" s="97" t="s">
        <v>257</v>
      </c>
      <c r="D49" s="105">
        <v>135700</v>
      </c>
      <c r="E49" s="114">
        <f t="shared" si="8"/>
        <v>107100</v>
      </c>
      <c r="F49" s="113"/>
      <c r="G49" s="105">
        <v>107100</v>
      </c>
      <c r="H49" s="105">
        <v>58500</v>
      </c>
      <c r="I49" s="110">
        <v>0</v>
      </c>
      <c r="J49" s="110">
        <v>0</v>
      </c>
    </row>
    <row r="50" spans="1:10" ht="12.75" x14ac:dyDescent="0.2">
      <c r="A50" s="98"/>
      <c r="B50" s="98"/>
      <c r="C50" s="116" t="s">
        <v>258</v>
      </c>
      <c r="D50" s="105">
        <v>380200</v>
      </c>
      <c r="E50" s="114">
        <f t="shared" si="8"/>
        <v>380200</v>
      </c>
      <c r="F50" s="113"/>
      <c r="G50" s="108">
        <v>380200</v>
      </c>
      <c r="H50" s="105">
        <f t="shared" si="0"/>
        <v>380200</v>
      </c>
      <c r="I50" s="110">
        <v>0</v>
      </c>
      <c r="J50" s="110">
        <v>0</v>
      </c>
    </row>
    <row r="51" spans="1:10" ht="12.75" x14ac:dyDescent="0.2">
      <c r="A51" s="101">
        <v>8</v>
      </c>
      <c r="B51" s="101">
        <v>290</v>
      </c>
      <c r="C51" s="101" t="s">
        <v>259</v>
      </c>
      <c r="D51" s="102">
        <f>D52+D53+D54+D55</f>
        <v>13900</v>
      </c>
      <c r="E51" s="103">
        <f>E52+E53+E54+E55</f>
        <v>7700</v>
      </c>
      <c r="F51" s="103">
        <f>F52+F53+F54+F55</f>
        <v>0</v>
      </c>
      <c r="G51" s="103">
        <f>G52+G53+G54+G55</f>
        <v>7700</v>
      </c>
      <c r="H51" s="105">
        <f t="shared" si="0"/>
        <v>7700</v>
      </c>
      <c r="I51" s="103">
        <f>I52+I53+I54+I55</f>
        <v>0</v>
      </c>
      <c r="J51" s="103">
        <f>J52+J53+J54+J55</f>
        <v>0</v>
      </c>
    </row>
    <row r="52" spans="1:10" ht="12.75" x14ac:dyDescent="0.2">
      <c r="A52" s="98"/>
      <c r="B52" s="98"/>
      <c r="C52" s="107" t="s">
        <v>260</v>
      </c>
      <c r="D52" s="108">
        <v>7700</v>
      </c>
      <c r="E52" s="114">
        <f t="shared" si="8"/>
        <v>7700</v>
      </c>
      <c r="F52" s="108"/>
      <c r="G52" s="108">
        <v>7700</v>
      </c>
      <c r="H52" s="105">
        <f t="shared" si="0"/>
        <v>7700</v>
      </c>
      <c r="I52" s="110">
        <v>0</v>
      </c>
      <c r="J52" s="110">
        <f>I52</f>
        <v>0</v>
      </c>
    </row>
    <row r="53" spans="1:10" ht="12.75" x14ac:dyDescent="0.2">
      <c r="A53" s="98"/>
      <c r="B53" s="98"/>
      <c r="C53" s="107" t="s">
        <v>261</v>
      </c>
      <c r="D53" s="108">
        <v>0</v>
      </c>
      <c r="E53" s="114">
        <f t="shared" si="8"/>
        <v>0</v>
      </c>
      <c r="F53" s="108"/>
      <c r="G53" s="108">
        <v>0</v>
      </c>
      <c r="H53" s="105">
        <f t="shared" si="0"/>
        <v>0</v>
      </c>
      <c r="I53" s="110">
        <f>E53</f>
        <v>0</v>
      </c>
      <c r="J53" s="110">
        <f>I53</f>
        <v>0</v>
      </c>
    </row>
    <row r="54" spans="1:10" ht="12.75" x14ac:dyDescent="0.2">
      <c r="A54" s="98"/>
      <c r="B54" s="98"/>
      <c r="C54" s="98" t="s">
        <v>262</v>
      </c>
      <c r="D54" s="108">
        <v>0</v>
      </c>
      <c r="E54" s="114">
        <f t="shared" si="8"/>
        <v>0</v>
      </c>
      <c r="F54" s="108"/>
      <c r="G54" s="108">
        <v>0</v>
      </c>
      <c r="H54" s="105">
        <f t="shared" si="0"/>
        <v>0</v>
      </c>
      <c r="I54" s="110">
        <f>E54</f>
        <v>0</v>
      </c>
      <c r="J54" s="110">
        <f>I54</f>
        <v>0</v>
      </c>
    </row>
    <row r="55" spans="1:10" ht="12.75" x14ac:dyDescent="0.2">
      <c r="A55" s="98"/>
      <c r="B55" s="98"/>
      <c r="C55" s="98" t="s">
        <v>263</v>
      </c>
      <c r="D55" s="108">
        <v>6200</v>
      </c>
      <c r="E55" s="114">
        <f t="shared" si="8"/>
        <v>0</v>
      </c>
      <c r="F55" s="113"/>
      <c r="G55" s="108">
        <v>0</v>
      </c>
      <c r="H55" s="105">
        <f t="shared" si="0"/>
        <v>0</v>
      </c>
      <c r="I55" s="110">
        <v>0</v>
      </c>
      <c r="J55" s="110">
        <v>0</v>
      </c>
    </row>
    <row r="56" spans="1:10" ht="12.75" x14ac:dyDescent="0.2">
      <c r="A56" s="101">
        <v>9</v>
      </c>
      <c r="B56" s="101">
        <v>310</v>
      </c>
      <c r="C56" s="101" t="s">
        <v>264</v>
      </c>
      <c r="D56" s="102">
        <f>D57+D58+D59</f>
        <v>0</v>
      </c>
      <c r="E56" s="103">
        <f>E57+E58+E59</f>
        <v>0</v>
      </c>
      <c r="F56" s="103">
        <f>F57+F58+F59</f>
        <v>0</v>
      </c>
      <c r="G56" s="103">
        <f>G57+G58+G59</f>
        <v>0</v>
      </c>
      <c r="H56" s="105">
        <f t="shared" si="0"/>
        <v>0</v>
      </c>
      <c r="I56" s="103">
        <f>I57+I58+I59</f>
        <v>0</v>
      </c>
      <c r="J56" s="103">
        <f>J57+J58+J59</f>
        <v>0</v>
      </c>
    </row>
    <row r="57" spans="1:10" ht="79.5" hidden="1" customHeight="1" x14ac:dyDescent="0.2">
      <c r="A57" s="98"/>
      <c r="B57" s="98"/>
      <c r="C57" s="117" t="s">
        <v>265</v>
      </c>
      <c r="D57" s="108">
        <v>0</v>
      </c>
      <c r="E57" s="109">
        <v>0</v>
      </c>
      <c r="F57" s="108"/>
      <c r="G57" s="108"/>
      <c r="H57" s="105">
        <f t="shared" si="0"/>
        <v>0</v>
      </c>
      <c r="I57" s="110">
        <f>E57*97.68%</f>
        <v>0</v>
      </c>
      <c r="J57" s="110">
        <f>E57*94.46%</f>
        <v>0</v>
      </c>
    </row>
    <row r="58" spans="1:10" ht="12.75" hidden="1" x14ac:dyDescent="0.2">
      <c r="A58" s="98"/>
      <c r="B58" s="98"/>
      <c r="C58" s="116" t="s">
        <v>266</v>
      </c>
      <c r="D58" s="108">
        <v>0</v>
      </c>
      <c r="E58" s="109">
        <v>0</v>
      </c>
      <c r="F58" s="108"/>
      <c r="G58" s="108"/>
      <c r="H58" s="105">
        <f t="shared" si="0"/>
        <v>0</v>
      </c>
      <c r="I58" s="110">
        <f>E58*97.68%</f>
        <v>0</v>
      </c>
      <c r="J58" s="110">
        <f>E58*94.46%</f>
        <v>0</v>
      </c>
    </row>
    <row r="59" spans="1:10" ht="12.75" hidden="1" x14ac:dyDescent="0.2">
      <c r="A59" s="98"/>
      <c r="B59" s="98"/>
      <c r="C59" s="116" t="s">
        <v>267</v>
      </c>
      <c r="D59" s="108">
        <v>0</v>
      </c>
      <c r="E59" s="109">
        <v>0</v>
      </c>
      <c r="F59" s="108"/>
      <c r="G59" s="108"/>
      <c r="H59" s="105">
        <f t="shared" si="0"/>
        <v>0</v>
      </c>
      <c r="I59" s="110">
        <f>E59*97.68%</f>
        <v>0</v>
      </c>
      <c r="J59" s="110">
        <f>E59*94.46%</f>
        <v>0</v>
      </c>
    </row>
    <row r="60" spans="1:10" ht="12.75" x14ac:dyDescent="0.2">
      <c r="A60" s="101">
        <v>10</v>
      </c>
      <c r="B60" s="101">
        <v>340</v>
      </c>
      <c r="C60" s="101" t="s">
        <v>268</v>
      </c>
      <c r="D60" s="102">
        <f>D61+D62+D63+D64+D65+D66+D67+D68+D69+D70</f>
        <v>82000</v>
      </c>
      <c r="E60" s="103">
        <f>E61+E62+E63+E64+E65+E66+E67+E68+E69+E70</f>
        <v>53300</v>
      </c>
      <c r="F60" s="103">
        <f>F61+F62+F63+F64+F65+F66+F67+F68+F69+F70</f>
        <v>33900</v>
      </c>
      <c r="G60" s="103">
        <f>G61+G62+G63+G64+G65+G66+G67+G68+G69+G70</f>
        <v>19400</v>
      </c>
      <c r="H60" s="105">
        <f t="shared" si="0"/>
        <v>53300</v>
      </c>
      <c r="I60" s="103">
        <f>I61+I62+I63+I64+I65+I66+I67+I68+I69+I70</f>
        <v>0</v>
      </c>
      <c r="J60" s="103">
        <f>J61+J62+J63+J64+J65+J66+J67+J68+J69+J70</f>
        <v>0</v>
      </c>
    </row>
    <row r="61" spans="1:10" ht="12.75" x14ac:dyDescent="0.2">
      <c r="A61" s="101"/>
      <c r="B61" s="101"/>
      <c r="C61" s="107" t="s">
        <v>269</v>
      </c>
      <c r="D61" s="105">
        <v>2000</v>
      </c>
      <c r="E61" s="114">
        <f>F61+G61</f>
        <v>2000</v>
      </c>
      <c r="F61" s="105"/>
      <c r="G61" s="105">
        <v>2000</v>
      </c>
      <c r="H61" s="105">
        <f t="shared" si="0"/>
        <v>2000</v>
      </c>
      <c r="I61" s="110">
        <v>0</v>
      </c>
      <c r="J61" s="110">
        <f>I61</f>
        <v>0</v>
      </c>
    </row>
    <row r="62" spans="1:10" ht="12.75" x14ac:dyDescent="0.2">
      <c r="A62" s="101"/>
      <c r="B62" s="101"/>
      <c r="C62" s="107" t="s">
        <v>270</v>
      </c>
      <c r="D62" s="105">
        <v>3800</v>
      </c>
      <c r="E62" s="114">
        <f t="shared" ref="E62:E69" si="10">F62+G62</f>
        <v>2000</v>
      </c>
      <c r="F62" s="105"/>
      <c r="G62" s="105">
        <v>2000</v>
      </c>
      <c r="H62" s="105">
        <f t="shared" si="0"/>
        <v>2000</v>
      </c>
      <c r="I62" s="110">
        <v>0</v>
      </c>
      <c r="J62" s="110">
        <f t="shared" ref="J62:J70" si="11">I62</f>
        <v>0</v>
      </c>
    </row>
    <row r="63" spans="1:10" ht="12.75" x14ac:dyDescent="0.2">
      <c r="A63" s="101"/>
      <c r="B63" s="101"/>
      <c r="C63" s="107" t="s">
        <v>271</v>
      </c>
      <c r="D63" s="105">
        <v>6000</v>
      </c>
      <c r="E63" s="114">
        <f t="shared" si="10"/>
        <v>6000</v>
      </c>
      <c r="F63" s="105"/>
      <c r="G63" s="105">
        <v>6000</v>
      </c>
      <c r="H63" s="105">
        <f t="shared" si="0"/>
        <v>6000</v>
      </c>
      <c r="I63" s="110">
        <v>0</v>
      </c>
      <c r="J63" s="110">
        <f t="shared" si="11"/>
        <v>0</v>
      </c>
    </row>
    <row r="64" spans="1:10" ht="12.75" x14ac:dyDescent="0.2">
      <c r="A64" s="101"/>
      <c r="B64" s="101"/>
      <c r="C64" s="107" t="s">
        <v>272</v>
      </c>
      <c r="D64" s="105">
        <v>4100</v>
      </c>
      <c r="E64" s="114">
        <f t="shared" si="10"/>
        <v>4100</v>
      </c>
      <c r="F64" s="105"/>
      <c r="G64" s="105">
        <v>4100</v>
      </c>
      <c r="H64" s="105">
        <f t="shared" si="0"/>
        <v>4100</v>
      </c>
      <c r="I64" s="110">
        <v>0</v>
      </c>
      <c r="J64" s="110">
        <f t="shared" si="11"/>
        <v>0</v>
      </c>
    </row>
    <row r="65" spans="1:10" ht="12.75" x14ac:dyDescent="0.2">
      <c r="A65" s="101"/>
      <c r="B65" s="101"/>
      <c r="C65" s="107" t="s">
        <v>273</v>
      </c>
      <c r="D65" s="105">
        <v>5300</v>
      </c>
      <c r="E65" s="114">
        <f t="shared" si="10"/>
        <v>5300</v>
      </c>
      <c r="F65" s="105"/>
      <c r="G65" s="105">
        <v>5300</v>
      </c>
      <c r="H65" s="105">
        <f t="shared" si="0"/>
        <v>5300</v>
      </c>
      <c r="I65" s="110">
        <v>0</v>
      </c>
      <c r="J65" s="110">
        <f t="shared" si="11"/>
        <v>0</v>
      </c>
    </row>
    <row r="66" spans="1:10" ht="12.75" x14ac:dyDescent="0.2">
      <c r="A66" s="101"/>
      <c r="B66" s="101"/>
      <c r="C66" s="107" t="s">
        <v>274</v>
      </c>
      <c r="D66" s="105">
        <v>5300</v>
      </c>
      <c r="E66" s="114">
        <f t="shared" si="10"/>
        <v>0</v>
      </c>
      <c r="F66" s="105"/>
      <c r="G66" s="105">
        <v>0</v>
      </c>
      <c r="H66" s="105">
        <f t="shared" si="0"/>
        <v>0</v>
      </c>
      <c r="I66" s="110">
        <v>0</v>
      </c>
      <c r="J66" s="110">
        <f t="shared" si="11"/>
        <v>0</v>
      </c>
    </row>
    <row r="67" spans="1:10" ht="12.75" x14ac:dyDescent="0.2">
      <c r="A67" s="98"/>
      <c r="B67" s="98"/>
      <c r="C67" s="107" t="s">
        <v>275</v>
      </c>
      <c r="D67" s="108">
        <v>0</v>
      </c>
      <c r="E67" s="114">
        <f t="shared" si="10"/>
        <v>0</v>
      </c>
      <c r="F67" s="108"/>
      <c r="G67" s="105">
        <v>0</v>
      </c>
      <c r="H67" s="105">
        <f t="shared" si="0"/>
        <v>0</v>
      </c>
      <c r="I67" s="110">
        <v>0</v>
      </c>
      <c r="J67" s="110">
        <f t="shared" si="11"/>
        <v>0</v>
      </c>
    </row>
    <row r="68" spans="1:10" ht="38.25" x14ac:dyDescent="0.2">
      <c r="A68" s="98"/>
      <c r="B68" s="98"/>
      <c r="C68" s="118" t="s">
        <v>276</v>
      </c>
      <c r="D68" s="108">
        <v>12600</v>
      </c>
      <c r="E68" s="114">
        <f t="shared" si="10"/>
        <v>0</v>
      </c>
      <c r="F68" s="108"/>
      <c r="G68" s="105">
        <v>0</v>
      </c>
      <c r="H68" s="105">
        <f t="shared" si="0"/>
        <v>0</v>
      </c>
      <c r="I68" s="110">
        <v>0</v>
      </c>
      <c r="J68" s="110">
        <f t="shared" si="11"/>
        <v>0</v>
      </c>
    </row>
    <row r="69" spans="1:10" ht="12.75" x14ac:dyDescent="0.2">
      <c r="A69" s="98"/>
      <c r="B69" s="98"/>
      <c r="C69" s="107" t="s">
        <v>277</v>
      </c>
      <c r="D69" s="108">
        <v>42900</v>
      </c>
      <c r="E69" s="114">
        <f t="shared" si="10"/>
        <v>33900</v>
      </c>
      <c r="F69" s="108">
        <v>33900</v>
      </c>
      <c r="G69" s="105">
        <v>0</v>
      </c>
      <c r="H69" s="105">
        <f t="shared" si="0"/>
        <v>33900</v>
      </c>
      <c r="I69" s="110">
        <v>0</v>
      </c>
      <c r="J69" s="110">
        <v>0</v>
      </c>
    </row>
    <row r="70" spans="1:10" ht="12.75" x14ac:dyDescent="0.2">
      <c r="A70" s="98"/>
      <c r="B70" s="98"/>
      <c r="C70" s="98" t="s">
        <v>278</v>
      </c>
      <c r="D70" s="108">
        <v>0</v>
      </c>
      <c r="E70" s="109">
        <v>0</v>
      </c>
      <c r="F70" s="108"/>
      <c r="G70" s="105">
        <v>0</v>
      </c>
      <c r="H70" s="105">
        <f t="shared" si="0"/>
        <v>0</v>
      </c>
      <c r="I70" s="110">
        <f>E70</f>
        <v>0</v>
      </c>
      <c r="J70" s="110">
        <f t="shared" si="11"/>
        <v>0</v>
      </c>
    </row>
    <row r="71" spans="1:10" ht="12.75" x14ac:dyDescent="0.2">
      <c r="A71" s="101"/>
      <c r="B71" s="101"/>
      <c r="C71" s="98" t="s">
        <v>279</v>
      </c>
      <c r="D71" s="102">
        <f>D60+D56+D51+D40+D28+D21+D18+D14+D13+D8+D7</f>
        <v>3649300</v>
      </c>
      <c r="E71" s="103">
        <f>E60+E56+E51+E40+E28+E21+E18+E14+E13+E8+E7</f>
        <v>3536900</v>
      </c>
      <c r="F71" s="103">
        <f>F60+F56+F51+F40+F28+F21+F18+F14+F13+F8+F7</f>
        <v>1087900</v>
      </c>
      <c r="G71" s="103">
        <f>G60+G56+G51+G40+G28+G21+G18+G14+G13+G8+G7</f>
        <v>2449000</v>
      </c>
      <c r="H71" s="105">
        <f t="shared" si="0"/>
        <v>3536900</v>
      </c>
      <c r="I71" s="103">
        <f>I60+I56+I51+I40+I28+I21+I18+I14+I13+I8+I7</f>
        <v>2721800</v>
      </c>
      <c r="J71" s="103">
        <f>J60+J56+J51+J40+J28+J21+J18+J14+J13+J8+J7</f>
        <v>2721800</v>
      </c>
    </row>
    <row r="72" spans="1:10" ht="12.75" x14ac:dyDescent="0.2">
      <c r="A72" s="98"/>
      <c r="B72" s="98"/>
      <c r="C72" s="107"/>
      <c r="D72" s="108"/>
      <c r="E72" s="109"/>
      <c r="F72" s="108"/>
      <c r="G72" s="108"/>
      <c r="H72" s="105">
        <f t="shared" si="0"/>
        <v>0</v>
      </c>
      <c r="I72" s="110"/>
      <c r="J72" s="110"/>
    </row>
    <row r="73" spans="1:10" ht="12.75" x14ac:dyDescent="0.2">
      <c r="A73" s="98"/>
      <c r="B73" s="98"/>
      <c r="C73" s="101" t="s">
        <v>280</v>
      </c>
      <c r="D73" s="102">
        <f>SUM(D71:D72)</f>
        <v>3649300</v>
      </c>
      <c r="E73" s="103">
        <f>SUM(E71:E72)</f>
        <v>3536900</v>
      </c>
      <c r="F73" s="103">
        <f>SUM(F71:F72)</f>
        <v>1087900</v>
      </c>
      <c r="G73" s="103">
        <f>SUM(G71:G72)</f>
        <v>2449000</v>
      </c>
      <c r="H73" s="105">
        <f>F73+G73</f>
        <v>3536900</v>
      </c>
      <c r="I73" s="103">
        <f>SUM(I71:I72)</f>
        <v>2721800</v>
      </c>
      <c r="J73" s="103">
        <f>SUM(J71:J72)</f>
        <v>2721800</v>
      </c>
    </row>
    <row r="74" spans="1:10" ht="12.75" x14ac:dyDescent="0.2">
      <c r="A74" s="95"/>
      <c r="B74" s="95"/>
      <c r="C74" s="119"/>
      <c r="D74" s="120"/>
      <c r="E74" s="121"/>
      <c r="F74" s="121"/>
      <c r="G74" s="121"/>
      <c r="H74" s="121"/>
      <c r="I74" s="122"/>
      <c r="J74" s="122"/>
    </row>
    <row r="75" spans="1:10" x14ac:dyDescent="0.2">
      <c r="D75" s="123"/>
    </row>
    <row r="76" spans="1:10" ht="12.75" x14ac:dyDescent="0.2">
      <c r="A76" s="342" t="s">
        <v>281</v>
      </c>
      <c r="B76" s="343"/>
      <c r="C76" s="343"/>
      <c r="D76" s="343"/>
      <c r="E76" s="343"/>
      <c r="F76" s="124"/>
      <c r="G76" s="124"/>
      <c r="H76" s="124"/>
    </row>
    <row r="77" spans="1:10" x14ac:dyDescent="0.2">
      <c r="C77" s="125">
        <v>45331</v>
      </c>
    </row>
  </sheetData>
  <mergeCells count="2">
    <mergeCell ref="A4:C4"/>
    <mergeCell ref="A76:E76"/>
  </mergeCells>
  <pageMargins left="0.51181102362204722" right="0.31496062992125984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пфхд</vt:lpstr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Александровна Огурешникова</dc:creator>
  <cp:lastModifiedBy>Надежда Викторовна Прудникова</cp:lastModifiedBy>
  <cp:lastPrinted>2023-06-30T10:18:10Z</cp:lastPrinted>
  <dcterms:created xsi:type="dcterms:W3CDTF">2020-09-01T06:17:38Z</dcterms:created>
  <dcterms:modified xsi:type="dcterms:W3CDTF">2024-02-08T12:00:11Z</dcterms:modified>
</cp:coreProperties>
</file>